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665" yWindow="810" windowWidth="19200" windowHeight="7500" activeTab="2"/>
  </bookViews>
  <sheets>
    <sheet name="國小各校遴派參加人數" sheetId="9" r:id="rId1"/>
    <sheet name="國中各校遴派參加人數" sheetId="11" r:id="rId2"/>
    <sheet name="彰化縣資訊知能培訓暑期研習課表" sheetId="12" r:id="rId3"/>
  </sheets>
  <definedNames>
    <definedName name="_xlnm.Print_Area" localSheetId="0">國小各校遴派參加人數!$A$1:$R$217</definedName>
    <definedName name="_xlnm.Print_Area" localSheetId="1">國中各校遴派參加人數!$A$1:$R$82</definedName>
    <definedName name="_xlnm.Print_Titles" localSheetId="0">國小各校遴派參加人數!$3:$3</definedName>
    <definedName name="_xlnm.Print_Titles" localSheetId="1">國中各校遴派參加人數!$3:$3</definedName>
  </definedNames>
  <calcPr calcId="145621" fullCalcOnLoad="1"/>
</workbook>
</file>

<file path=xl/calcChain.xml><?xml version="1.0" encoding="utf-8"?>
<calcChain xmlns="http://schemas.openxmlformats.org/spreadsheetml/2006/main">
  <c r="S45" i="11"/>
  <c r="P45"/>
  <c r="M45"/>
  <c r="I45"/>
  <c r="E45"/>
  <c r="D45"/>
  <c r="C45"/>
  <c r="R44"/>
  <c r="Q44"/>
  <c r="O44"/>
  <c r="N44"/>
  <c r="K44"/>
  <c r="L44"/>
  <c r="F44"/>
  <c r="G44"/>
  <c r="J44"/>
  <c r="R43"/>
  <c r="Q43"/>
  <c r="O43"/>
  <c r="N43"/>
  <c r="K43"/>
  <c r="L43"/>
  <c r="F43"/>
  <c r="G43"/>
  <c r="J43"/>
  <c r="R42"/>
  <c r="Q42"/>
  <c r="O42"/>
  <c r="N42"/>
  <c r="K42"/>
  <c r="L42"/>
  <c r="F42"/>
  <c r="G42"/>
  <c r="J42"/>
  <c r="R41"/>
  <c r="Q41"/>
  <c r="O41"/>
  <c r="N41"/>
  <c r="L41"/>
  <c r="K41"/>
  <c r="F41"/>
  <c r="G41"/>
  <c r="J41"/>
  <c r="R40"/>
  <c r="Q40"/>
  <c r="O40"/>
  <c r="N40"/>
  <c r="K40"/>
  <c r="L40"/>
  <c r="F40"/>
  <c r="G40"/>
  <c r="J40"/>
  <c r="R39"/>
  <c r="Q39"/>
  <c r="O39"/>
  <c r="N39"/>
  <c r="K39"/>
  <c r="L39"/>
  <c r="F39"/>
  <c r="G39"/>
  <c r="J39"/>
  <c r="R38"/>
  <c r="Q38"/>
  <c r="O38"/>
  <c r="N38"/>
  <c r="K38"/>
  <c r="L38"/>
  <c r="F38"/>
  <c r="G38"/>
  <c r="J38"/>
  <c r="R37"/>
  <c r="Q37"/>
  <c r="O37"/>
  <c r="N37"/>
  <c r="K37"/>
  <c r="L37"/>
  <c r="F37"/>
  <c r="G37"/>
  <c r="J37"/>
  <c r="R36"/>
  <c r="Q36"/>
  <c r="O36"/>
  <c r="N36"/>
  <c r="K36"/>
  <c r="L36"/>
  <c r="F36"/>
  <c r="G36"/>
  <c r="J36"/>
  <c r="R35"/>
  <c r="Q35"/>
  <c r="O35"/>
  <c r="N35"/>
  <c r="K35"/>
  <c r="L35"/>
  <c r="F35"/>
  <c r="G35"/>
  <c r="J35"/>
  <c r="R34"/>
  <c r="Q34"/>
  <c r="O34"/>
  <c r="N34"/>
  <c r="K34"/>
  <c r="L34"/>
  <c r="F34"/>
  <c r="G34"/>
  <c r="J34"/>
  <c r="R33"/>
  <c r="Q33"/>
  <c r="O33"/>
  <c r="N33"/>
  <c r="K33"/>
  <c r="L33"/>
  <c r="F33"/>
  <c r="G33"/>
  <c r="J33"/>
  <c r="R32"/>
  <c r="Q32"/>
  <c r="O32"/>
  <c r="N32"/>
  <c r="K32"/>
  <c r="L32"/>
  <c r="F32"/>
  <c r="G32"/>
  <c r="J32"/>
  <c r="R31"/>
  <c r="Q31"/>
  <c r="O31"/>
  <c r="N31"/>
  <c r="K31"/>
  <c r="L31"/>
  <c r="F31"/>
  <c r="G31"/>
  <c r="J31"/>
  <c r="R30"/>
  <c r="Q30"/>
  <c r="O30"/>
  <c r="N30"/>
  <c r="K30"/>
  <c r="L30"/>
  <c r="F30"/>
  <c r="G30"/>
  <c r="J30"/>
  <c r="R29"/>
  <c r="Q29"/>
  <c r="O29"/>
  <c r="N29"/>
  <c r="K29"/>
  <c r="L29"/>
  <c r="F29"/>
  <c r="G29"/>
  <c r="R28"/>
  <c r="Q28"/>
  <c r="O28"/>
  <c r="N28"/>
  <c r="K28"/>
  <c r="L28"/>
  <c r="G28"/>
  <c r="J28"/>
  <c r="F28"/>
  <c r="R27"/>
  <c r="Q27"/>
  <c r="O27"/>
  <c r="N27"/>
  <c r="K27"/>
  <c r="L27"/>
  <c r="F27"/>
  <c r="G27"/>
  <c r="J27"/>
  <c r="R26"/>
  <c r="Q26"/>
  <c r="O26"/>
  <c r="N26"/>
  <c r="K26"/>
  <c r="L26"/>
  <c r="F26"/>
  <c r="G26"/>
  <c r="J26"/>
  <c r="R25"/>
  <c r="Q25"/>
  <c r="O25"/>
  <c r="N25"/>
  <c r="K25"/>
  <c r="L25"/>
  <c r="F25"/>
  <c r="G25"/>
  <c r="J25"/>
  <c r="R24"/>
  <c r="Q24"/>
  <c r="O24"/>
  <c r="N24"/>
  <c r="K24"/>
  <c r="L24"/>
  <c r="F24"/>
  <c r="G24"/>
  <c r="J24"/>
  <c r="R23"/>
  <c r="Q23"/>
  <c r="O23"/>
  <c r="N23"/>
  <c r="K23"/>
  <c r="L23"/>
  <c r="F23"/>
  <c r="G23"/>
  <c r="J23"/>
  <c r="R22"/>
  <c r="Q22"/>
  <c r="O22"/>
  <c r="N22"/>
  <c r="K22"/>
  <c r="L22"/>
  <c r="F22"/>
  <c r="G22"/>
  <c r="J22"/>
  <c r="R21"/>
  <c r="Q21"/>
  <c r="O21"/>
  <c r="N21"/>
  <c r="K21"/>
  <c r="L21"/>
  <c r="F21"/>
  <c r="G21"/>
  <c r="J21"/>
  <c r="R20"/>
  <c r="Q20"/>
  <c r="O20"/>
  <c r="N20"/>
  <c r="K20"/>
  <c r="L20"/>
  <c r="F20"/>
  <c r="G20"/>
  <c r="J20"/>
  <c r="R19"/>
  <c r="Q19"/>
  <c r="O19"/>
  <c r="N19"/>
  <c r="K19"/>
  <c r="L19"/>
  <c r="F19"/>
  <c r="G19"/>
  <c r="J19"/>
  <c r="R18"/>
  <c r="Q18"/>
  <c r="O18"/>
  <c r="N18"/>
  <c r="K18"/>
  <c r="L18"/>
  <c r="F18"/>
  <c r="G18"/>
  <c r="J18"/>
  <c r="R17"/>
  <c r="Q17"/>
  <c r="O17"/>
  <c r="N17"/>
  <c r="K17"/>
  <c r="L17"/>
  <c r="F17"/>
  <c r="G17"/>
  <c r="J17"/>
  <c r="R16"/>
  <c r="Q16"/>
  <c r="O16"/>
  <c r="N16"/>
  <c r="K16"/>
  <c r="L16"/>
  <c r="F16"/>
  <c r="G16"/>
  <c r="J16"/>
  <c r="R15"/>
  <c r="Q15"/>
  <c r="O15"/>
  <c r="N15"/>
  <c r="K15"/>
  <c r="L15"/>
  <c r="F15"/>
  <c r="G15"/>
  <c r="J15"/>
  <c r="R14"/>
  <c r="Q14"/>
  <c r="O14"/>
  <c r="N14"/>
  <c r="K14"/>
  <c r="L14"/>
  <c r="F14"/>
  <c r="G14"/>
  <c r="J14"/>
  <c r="R13"/>
  <c r="Q13"/>
  <c r="O13"/>
  <c r="N13"/>
  <c r="K13"/>
  <c r="L13"/>
  <c r="F13"/>
  <c r="G13"/>
  <c r="J13"/>
  <c r="R12"/>
  <c r="Q12"/>
  <c r="O12"/>
  <c r="N12"/>
  <c r="K12"/>
  <c r="L12"/>
  <c r="F12"/>
  <c r="G12"/>
  <c r="J12"/>
  <c r="R11"/>
  <c r="Q11"/>
  <c r="O11"/>
  <c r="N11"/>
  <c r="K11"/>
  <c r="L11"/>
  <c r="F11"/>
  <c r="G11"/>
  <c r="R10"/>
  <c r="Q10"/>
  <c r="O10"/>
  <c r="N10"/>
  <c r="K10"/>
  <c r="L10"/>
  <c r="F10"/>
  <c r="G10"/>
  <c r="J10"/>
  <c r="R9"/>
  <c r="Q9"/>
  <c r="O9"/>
  <c r="N9"/>
  <c r="K9"/>
  <c r="L9"/>
  <c r="F9"/>
  <c r="G9"/>
  <c r="J9"/>
  <c r="R8"/>
  <c r="Q8"/>
  <c r="O8"/>
  <c r="N8"/>
  <c r="K8"/>
  <c r="L8"/>
  <c r="F8"/>
  <c r="G8"/>
  <c r="J8"/>
  <c r="R7"/>
  <c r="Q7"/>
  <c r="O7"/>
  <c r="N7"/>
  <c r="K7"/>
  <c r="F7"/>
  <c r="G7"/>
  <c r="J7"/>
  <c r="R6"/>
  <c r="Q6"/>
  <c r="O6"/>
  <c r="N6"/>
  <c r="K6"/>
  <c r="L6"/>
  <c r="F6"/>
  <c r="G6"/>
  <c r="J6"/>
  <c r="R5"/>
  <c r="Q5"/>
  <c r="O5"/>
  <c r="N5"/>
  <c r="K5"/>
  <c r="L5"/>
  <c r="F5"/>
  <c r="G5"/>
  <c r="J5"/>
  <c r="R4"/>
  <c r="Q4"/>
  <c r="O4"/>
  <c r="N4"/>
  <c r="K4"/>
  <c r="F4"/>
  <c r="G4"/>
  <c r="R180" i="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55"/>
  <c r="R156"/>
  <c r="R157"/>
  <c r="R158"/>
  <c r="R159"/>
  <c r="R151"/>
  <c r="R152"/>
  <c r="R153"/>
  <c r="R15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Q180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09"/>
  <c r="Q110"/>
  <c r="Q111"/>
  <c r="Q112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P180"/>
  <c r="O180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N180"/>
  <c r="N179"/>
  <c r="N171"/>
  <c r="N172"/>
  <c r="N173"/>
  <c r="N174"/>
  <c r="N175"/>
  <c r="N176"/>
  <c r="N177"/>
  <c r="N178"/>
  <c r="N165"/>
  <c r="N166"/>
  <c r="N167"/>
  <c r="N168"/>
  <c r="N169"/>
  <c r="N170"/>
  <c r="N159"/>
  <c r="N160"/>
  <c r="N161"/>
  <c r="N162"/>
  <c r="N163"/>
  <c r="N164"/>
  <c r="N154"/>
  <c r="N155"/>
  <c r="N156"/>
  <c r="N157"/>
  <c r="N158"/>
  <c r="N151"/>
  <c r="N152"/>
  <c r="N153"/>
  <c r="N148"/>
  <c r="N149"/>
  <c r="N150"/>
  <c r="N143"/>
  <c r="N144"/>
  <c r="N145"/>
  <c r="N146"/>
  <c r="N147"/>
  <c r="N129"/>
  <c r="N130"/>
  <c r="N131"/>
  <c r="N132"/>
  <c r="N133"/>
  <c r="N134"/>
  <c r="N135"/>
  <c r="N136"/>
  <c r="N137"/>
  <c r="N138"/>
  <c r="N139"/>
  <c r="N140"/>
  <c r="N141"/>
  <c r="N142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73"/>
  <c r="N74"/>
  <c r="N75"/>
  <c r="N76"/>
  <c r="N65"/>
  <c r="N66"/>
  <c r="N67"/>
  <c r="N68"/>
  <c r="N69"/>
  <c r="N70"/>
  <c r="N71"/>
  <c r="N72"/>
  <c r="N56"/>
  <c r="N57"/>
  <c r="N58"/>
  <c r="N59"/>
  <c r="N60"/>
  <c r="N61"/>
  <c r="N62"/>
  <c r="N63"/>
  <c r="N64"/>
  <c r="N49"/>
  <c r="N50"/>
  <c r="N51"/>
  <c r="N52"/>
  <c r="N53"/>
  <c r="N54"/>
  <c r="N55"/>
  <c r="N45"/>
  <c r="N46"/>
  <c r="N47"/>
  <c r="N48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5"/>
  <c r="N6"/>
  <c r="N7"/>
  <c r="N8"/>
  <c r="N9"/>
  <c r="M180"/>
  <c r="D180"/>
  <c r="R4"/>
  <c r="Q4"/>
  <c r="O4"/>
  <c r="N4"/>
  <c r="F4"/>
  <c r="G4"/>
  <c r="K4"/>
  <c r="L4"/>
  <c r="F5"/>
  <c r="G5"/>
  <c r="J5"/>
  <c r="K5"/>
  <c r="L5"/>
  <c r="F6"/>
  <c r="G6"/>
  <c r="J6"/>
  <c r="K6"/>
  <c r="L6"/>
  <c r="F7"/>
  <c r="G7"/>
  <c r="J7"/>
  <c r="K7"/>
  <c r="F8"/>
  <c r="G8"/>
  <c r="J8"/>
  <c r="K8"/>
  <c r="L8"/>
  <c r="F9"/>
  <c r="G9"/>
  <c r="J9"/>
  <c r="K9"/>
  <c r="L9"/>
  <c r="F10"/>
  <c r="G10"/>
  <c r="J10"/>
  <c r="K10"/>
  <c r="L10"/>
  <c r="F11"/>
  <c r="G11"/>
  <c r="K11"/>
  <c r="L11"/>
  <c r="F12"/>
  <c r="G12"/>
  <c r="J12"/>
  <c r="K12"/>
  <c r="L12"/>
  <c r="F13"/>
  <c r="G13"/>
  <c r="J13"/>
  <c r="K13"/>
  <c r="L13"/>
  <c r="F14"/>
  <c r="G14"/>
  <c r="J14"/>
  <c r="K14"/>
  <c r="L14"/>
  <c r="F15"/>
  <c r="G15"/>
  <c r="J15"/>
  <c r="K15"/>
  <c r="L15"/>
  <c r="F16"/>
  <c r="G16"/>
  <c r="J16"/>
  <c r="K16"/>
  <c r="L16"/>
  <c r="F17"/>
  <c r="G17"/>
  <c r="J17"/>
  <c r="K17"/>
  <c r="L17"/>
  <c r="F18"/>
  <c r="G18"/>
  <c r="J18"/>
  <c r="K18"/>
  <c r="L18"/>
  <c r="F19"/>
  <c r="G19"/>
  <c r="J19"/>
  <c r="K19"/>
  <c r="L19"/>
  <c r="F20"/>
  <c r="G20"/>
  <c r="J20"/>
  <c r="K20"/>
  <c r="L20"/>
  <c r="F21"/>
  <c r="G21"/>
  <c r="J21"/>
  <c r="K21"/>
  <c r="L21"/>
  <c r="F22"/>
  <c r="G22"/>
  <c r="J22"/>
  <c r="K22"/>
  <c r="L22"/>
  <c r="F23"/>
  <c r="G23"/>
  <c r="J23"/>
  <c r="K23"/>
  <c r="L23"/>
  <c r="F24"/>
  <c r="G24"/>
  <c r="J24"/>
  <c r="K24"/>
  <c r="L24"/>
  <c r="F25"/>
  <c r="G25"/>
  <c r="J25"/>
  <c r="K25"/>
  <c r="L25"/>
  <c r="F26"/>
  <c r="G26"/>
  <c r="J26"/>
  <c r="K26"/>
  <c r="L26"/>
  <c r="F27"/>
  <c r="G27"/>
  <c r="J27"/>
  <c r="K27"/>
  <c r="L27"/>
  <c r="F28"/>
  <c r="G28"/>
  <c r="J28"/>
  <c r="K28"/>
  <c r="L28"/>
  <c r="F29"/>
  <c r="G29"/>
  <c r="K29"/>
  <c r="L29"/>
  <c r="F30"/>
  <c r="G30"/>
  <c r="J30"/>
  <c r="K30"/>
  <c r="L30"/>
  <c r="F31"/>
  <c r="G31"/>
  <c r="J31"/>
  <c r="K31"/>
  <c r="L31"/>
  <c r="F32"/>
  <c r="G32"/>
  <c r="K32"/>
  <c r="L32"/>
  <c r="F33"/>
  <c r="G33"/>
  <c r="J33"/>
  <c r="K33"/>
  <c r="L33"/>
  <c r="F34"/>
  <c r="G34"/>
  <c r="J34"/>
  <c r="K34"/>
  <c r="L34"/>
  <c r="F35"/>
  <c r="G35"/>
  <c r="J35"/>
  <c r="K35"/>
  <c r="L35"/>
  <c r="F36"/>
  <c r="G36"/>
  <c r="J36"/>
  <c r="K36"/>
  <c r="L36"/>
  <c r="F37"/>
  <c r="G37"/>
  <c r="J37"/>
  <c r="K37"/>
  <c r="L37"/>
  <c r="F38"/>
  <c r="G38"/>
  <c r="J38"/>
  <c r="K38"/>
  <c r="L38"/>
  <c r="F39"/>
  <c r="G39"/>
  <c r="J39"/>
  <c r="K39"/>
  <c r="L39"/>
  <c r="F40"/>
  <c r="G40"/>
  <c r="K40"/>
  <c r="L40"/>
  <c r="F41"/>
  <c r="G41"/>
  <c r="J41"/>
  <c r="K41"/>
  <c r="L41"/>
  <c r="F42"/>
  <c r="G42"/>
  <c r="J42"/>
  <c r="K42"/>
  <c r="L42"/>
  <c r="F43"/>
  <c r="G43"/>
  <c r="J43"/>
  <c r="K43"/>
  <c r="L43"/>
  <c r="F44"/>
  <c r="G44"/>
  <c r="J44"/>
  <c r="K44"/>
  <c r="L44"/>
  <c r="F45"/>
  <c r="G45"/>
  <c r="J45"/>
  <c r="K45"/>
  <c r="L45"/>
  <c r="F46"/>
  <c r="G46"/>
  <c r="J46"/>
  <c r="K46"/>
  <c r="L46"/>
  <c r="F47"/>
  <c r="G47"/>
  <c r="J47"/>
  <c r="K47"/>
  <c r="L47"/>
  <c r="F48"/>
  <c r="G48"/>
  <c r="J48"/>
  <c r="K48"/>
  <c r="L48"/>
  <c r="F49"/>
  <c r="G49"/>
  <c r="J49"/>
  <c r="K49"/>
  <c r="L49"/>
  <c r="F50"/>
  <c r="G50"/>
  <c r="J50"/>
  <c r="K50"/>
  <c r="L50"/>
  <c r="F51"/>
  <c r="G51"/>
  <c r="J51"/>
  <c r="K51"/>
  <c r="L51"/>
  <c r="F52"/>
  <c r="G52"/>
  <c r="J52"/>
  <c r="K52"/>
  <c r="L52"/>
  <c r="F53"/>
  <c r="G53"/>
  <c r="J53"/>
  <c r="K53"/>
  <c r="L53"/>
  <c r="F54"/>
  <c r="G54"/>
  <c r="J54"/>
  <c r="K54"/>
  <c r="L54"/>
  <c r="F55"/>
  <c r="G55"/>
  <c r="K55"/>
  <c r="L55"/>
  <c r="F56"/>
  <c r="G56"/>
  <c r="J56"/>
  <c r="K56"/>
  <c r="L56"/>
  <c r="F57"/>
  <c r="G57"/>
  <c r="K57"/>
  <c r="L57"/>
  <c r="F58"/>
  <c r="G58"/>
  <c r="J58"/>
  <c r="K58"/>
  <c r="L58"/>
  <c r="F59"/>
  <c r="G59"/>
  <c r="K59"/>
  <c r="L59"/>
  <c r="F60"/>
  <c r="G60"/>
  <c r="J60"/>
  <c r="K60"/>
  <c r="L60"/>
  <c r="F61"/>
  <c r="G61"/>
  <c r="J61"/>
  <c r="K61"/>
  <c r="L61"/>
  <c r="F62"/>
  <c r="G62"/>
  <c r="J62"/>
  <c r="K62"/>
  <c r="L62"/>
  <c r="F63"/>
  <c r="G63"/>
  <c r="K63"/>
  <c r="L63"/>
  <c r="F64"/>
  <c r="G64"/>
  <c r="J64"/>
  <c r="K64"/>
  <c r="L64"/>
  <c r="F65"/>
  <c r="G65"/>
  <c r="K65"/>
  <c r="L65"/>
  <c r="F66"/>
  <c r="G66"/>
  <c r="K66"/>
  <c r="L66"/>
  <c r="F67"/>
  <c r="G67"/>
  <c r="K67"/>
  <c r="L67"/>
  <c r="F68"/>
  <c r="G68"/>
  <c r="K68"/>
  <c r="L68"/>
  <c r="F69"/>
  <c r="G69"/>
  <c r="J69"/>
  <c r="K69"/>
  <c r="L69"/>
  <c r="F70"/>
  <c r="G70"/>
  <c r="K70"/>
  <c r="L70"/>
  <c r="F71"/>
  <c r="G71"/>
  <c r="K71"/>
  <c r="L71"/>
  <c r="F72"/>
  <c r="G72"/>
  <c r="K72"/>
  <c r="L72"/>
  <c r="F73"/>
  <c r="G73"/>
  <c r="J73"/>
  <c r="K73"/>
  <c r="L73"/>
  <c r="F74"/>
  <c r="G74"/>
  <c r="J74"/>
  <c r="K74"/>
  <c r="L74"/>
  <c r="F75"/>
  <c r="G75"/>
  <c r="K75"/>
  <c r="L75"/>
  <c r="F76"/>
  <c r="G76"/>
  <c r="K76"/>
  <c r="L76"/>
  <c r="F77"/>
  <c r="G77"/>
  <c r="K77"/>
  <c r="L77"/>
  <c r="F78"/>
  <c r="G78"/>
  <c r="K78"/>
  <c r="L78"/>
  <c r="F79"/>
  <c r="G79"/>
  <c r="K79"/>
  <c r="L79"/>
  <c r="F80"/>
  <c r="G80"/>
  <c r="K80"/>
  <c r="L80"/>
  <c r="F81"/>
  <c r="G81"/>
  <c r="J81"/>
  <c r="K81"/>
  <c r="L81"/>
  <c r="F82"/>
  <c r="G82"/>
  <c r="K82"/>
  <c r="L82"/>
  <c r="F83"/>
  <c r="G83"/>
  <c r="K83"/>
  <c r="L83"/>
  <c r="F84"/>
  <c r="G84"/>
  <c r="J84"/>
  <c r="K84"/>
  <c r="L84"/>
  <c r="F85"/>
  <c r="G85"/>
  <c r="K85"/>
  <c r="L85"/>
  <c r="F86"/>
  <c r="G86"/>
  <c r="J86"/>
  <c r="K86"/>
  <c r="L86"/>
  <c r="F87"/>
  <c r="G87"/>
  <c r="K87"/>
  <c r="L87"/>
  <c r="F88"/>
  <c r="G88"/>
  <c r="J88"/>
  <c r="K88"/>
  <c r="F89"/>
  <c r="G89"/>
  <c r="J89"/>
  <c r="K89"/>
  <c r="L89"/>
  <c r="F90"/>
  <c r="G90"/>
  <c r="K90"/>
  <c r="L90"/>
  <c r="F91"/>
  <c r="G91"/>
  <c r="K91"/>
  <c r="L91"/>
  <c r="F92"/>
  <c r="G92"/>
  <c r="K92"/>
  <c r="L92"/>
  <c r="F93"/>
  <c r="G93"/>
  <c r="K93"/>
  <c r="L93"/>
  <c r="F94"/>
  <c r="G94"/>
  <c r="K94"/>
  <c r="L94"/>
  <c r="F95"/>
  <c r="G95"/>
  <c r="K95"/>
  <c r="L95"/>
  <c r="F96"/>
  <c r="G96"/>
  <c r="K96"/>
  <c r="L96"/>
  <c r="F97"/>
  <c r="G97"/>
  <c r="J97"/>
  <c r="K97"/>
  <c r="L97"/>
  <c r="F98"/>
  <c r="G98"/>
  <c r="J98"/>
  <c r="K98"/>
  <c r="L98"/>
  <c r="F99"/>
  <c r="G99"/>
  <c r="K99"/>
  <c r="L99"/>
  <c r="F100"/>
  <c r="G100"/>
  <c r="K100"/>
  <c r="L100"/>
  <c r="F101"/>
  <c r="G101"/>
  <c r="K101"/>
  <c r="L101"/>
  <c r="F102"/>
  <c r="G102"/>
  <c r="J102"/>
  <c r="K102"/>
  <c r="L102"/>
  <c r="F103"/>
  <c r="G103"/>
  <c r="K103"/>
  <c r="L103"/>
  <c r="F104"/>
  <c r="G104"/>
  <c r="K104"/>
  <c r="L104"/>
  <c r="F105"/>
  <c r="G105"/>
  <c r="K105"/>
  <c r="L105"/>
  <c r="F106"/>
  <c r="G106"/>
  <c r="K106"/>
  <c r="L106"/>
  <c r="F107"/>
  <c r="G107"/>
  <c r="K107"/>
  <c r="L107"/>
  <c r="F108"/>
  <c r="G108"/>
  <c r="K108"/>
  <c r="L108"/>
  <c r="F109"/>
  <c r="G109"/>
  <c r="K109"/>
  <c r="L109"/>
  <c r="F110"/>
  <c r="G110"/>
  <c r="K110"/>
  <c r="L110"/>
  <c r="F111"/>
  <c r="G111"/>
  <c r="K111"/>
  <c r="L111"/>
  <c r="F112"/>
  <c r="G112"/>
  <c r="K112"/>
  <c r="L112"/>
  <c r="F113"/>
  <c r="K113"/>
  <c r="L113"/>
  <c r="F114"/>
  <c r="G114"/>
  <c r="K114"/>
  <c r="L114"/>
  <c r="F115"/>
  <c r="G115"/>
  <c r="K115"/>
  <c r="L115"/>
  <c r="F116"/>
  <c r="G116"/>
  <c r="J116"/>
  <c r="K116"/>
  <c r="L116"/>
  <c r="F117"/>
  <c r="G117"/>
  <c r="J117"/>
  <c r="K117"/>
  <c r="L117"/>
  <c r="F118"/>
  <c r="G118"/>
  <c r="J118"/>
  <c r="K118"/>
  <c r="L118"/>
  <c r="F119"/>
  <c r="G119"/>
  <c r="J119"/>
  <c r="K119"/>
  <c r="L119"/>
  <c r="F120"/>
  <c r="G120"/>
  <c r="K120"/>
  <c r="L120"/>
  <c r="F121"/>
  <c r="G121"/>
  <c r="K121"/>
  <c r="F122"/>
  <c r="G122"/>
  <c r="K122"/>
  <c r="L122"/>
  <c r="F123"/>
  <c r="G123"/>
  <c r="J123"/>
  <c r="K123"/>
  <c r="L123"/>
  <c r="F124"/>
  <c r="G124"/>
  <c r="K124"/>
  <c r="L124"/>
  <c r="F125"/>
  <c r="G125"/>
  <c r="K125"/>
  <c r="L125"/>
  <c r="F126"/>
  <c r="G126"/>
  <c r="K126"/>
  <c r="L126"/>
  <c r="F127"/>
  <c r="G127"/>
  <c r="K127"/>
  <c r="L127"/>
  <c r="F128"/>
  <c r="G128"/>
  <c r="J128"/>
  <c r="K128"/>
  <c r="L128"/>
  <c r="F129"/>
  <c r="G129"/>
  <c r="J129"/>
  <c r="K129"/>
  <c r="L129"/>
  <c r="F130"/>
  <c r="G130"/>
  <c r="K130"/>
  <c r="L130"/>
  <c r="F131"/>
  <c r="G131"/>
  <c r="K131"/>
  <c r="L131"/>
  <c r="F132"/>
  <c r="G132"/>
  <c r="K132"/>
  <c r="L132"/>
  <c r="F133"/>
  <c r="K133"/>
  <c r="L133"/>
  <c r="F134"/>
  <c r="G134"/>
  <c r="K134"/>
  <c r="L134"/>
  <c r="F135"/>
  <c r="G135"/>
  <c r="J135"/>
  <c r="K135"/>
  <c r="L135"/>
  <c r="F136"/>
  <c r="G136"/>
  <c r="J136"/>
  <c r="K136"/>
  <c r="L136"/>
  <c r="F137"/>
  <c r="G137"/>
  <c r="K137"/>
  <c r="L137"/>
  <c r="F138"/>
  <c r="G138"/>
  <c r="K138"/>
  <c r="L138"/>
  <c r="F139"/>
  <c r="G139"/>
  <c r="J139"/>
  <c r="K139"/>
  <c r="L139"/>
  <c r="F140"/>
  <c r="G140"/>
  <c r="K140"/>
  <c r="L140"/>
  <c r="F141"/>
  <c r="G141"/>
  <c r="K141"/>
  <c r="L141"/>
  <c r="F142"/>
  <c r="G142"/>
  <c r="K142"/>
  <c r="L142"/>
  <c r="F143"/>
  <c r="G143"/>
  <c r="K143"/>
  <c r="L143"/>
  <c r="F144"/>
  <c r="G144"/>
  <c r="K144"/>
  <c r="L144"/>
  <c r="F145"/>
  <c r="G145"/>
  <c r="J145"/>
  <c r="K145"/>
  <c r="L145"/>
  <c r="F146"/>
  <c r="G146"/>
  <c r="K146"/>
  <c r="L146"/>
  <c r="F147"/>
  <c r="G147"/>
  <c r="K147"/>
  <c r="L147"/>
  <c r="F148"/>
  <c r="G148"/>
  <c r="K148"/>
  <c r="L148"/>
  <c r="F149"/>
  <c r="G149"/>
  <c r="K149"/>
  <c r="L149"/>
  <c r="F150"/>
  <c r="G150"/>
  <c r="K150"/>
  <c r="L150"/>
  <c r="F151"/>
  <c r="G151"/>
  <c r="K151"/>
  <c r="L151"/>
  <c r="F152"/>
  <c r="G152"/>
  <c r="J152"/>
  <c r="K152"/>
  <c r="L152"/>
  <c r="F153"/>
  <c r="G153"/>
  <c r="J153"/>
  <c r="K153"/>
  <c r="L153"/>
  <c r="F154"/>
  <c r="G154"/>
  <c r="K154"/>
  <c r="L154"/>
  <c r="F155"/>
  <c r="G155"/>
  <c r="K155"/>
  <c r="L155"/>
  <c r="F156"/>
  <c r="G156"/>
  <c r="J156"/>
  <c r="K156"/>
  <c r="L156"/>
  <c r="F157"/>
  <c r="G157"/>
  <c r="K157"/>
  <c r="L157"/>
  <c r="F158"/>
  <c r="G158"/>
  <c r="J158"/>
  <c r="K158"/>
  <c r="L158"/>
  <c r="F159"/>
  <c r="G159"/>
  <c r="J159"/>
  <c r="K159"/>
  <c r="L159"/>
  <c r="F160"/>
  <c r="G160"/>
  <c r="K160"/>
  <c r="L160"/>
  <c r="F161"/>
  <c r="G161"/>
  <c r="K161"/>
  <c r="L161"/>
  <c r="F162"/>
  <c r="G162"/>
  <c r="K162"/>
  <c r="L162"/>
  <c r="F163"/>
  <c r="G163"/>
  <c r="K163"/>
  <c r="L163"/>
  <c r="F164"/>
  <c r="G164"/>
  <c r="K164"/>
  <c r="L164"/>
  <c r="F165"/>
  <c r="G165"/>
  <c r="K165"/>
  <c r="L165"/>
  <c r="F166"/>
  <c r="G166"/>
  <c r="K166"/>
  <c r="L166"/>
  <c r="F167"/>
  <c r="G167"/>
  <c r="K167"/>
  <c r="L167"/>
  <c r="F168"/>
  <c r="G168"/>
  <c r="K168"/>
  <c r="L168"/>
  <c r="F169"/>
  <c r="G169"/>
  <c r="K169"/>
  <c r="L169"/>
  <c r="F170"/>
  <c r="G170"/>
  <c r="K170"/>
  <c r="L170"/>
  <c r="F171"/>
  <c r="G171"/>
  <c r="K171"/>
  <c r="L171"/>
  <c r="F172"/>
  <c r="G172"/>
  <c r="K172"/>
  <c r="L172"/>
  <c r="F173"/>
  <c r="G173"/>
  <c r="K173"/>
  <c r="L173"/>
  <c r="F174"/>
  <c r="G174"/>
  <c r="K174"/>
  <c r="L174"/>
  <c r="F175"/>
  <c r="G175"/>
  <c r="K175"/>
  <c r="L175"/>
  <c r="F176"/>
  <c r="G176"/>
  <c r="J176"/>
  <c r="K176"/>
  <c r="F177"/>
  <c r="G177"/>
  <c r="K177"/>
  <c r="L177"/>
  <c r="F178"/>
  <c r="G178"/>
  <c r="K178"/>
  <c r="L178"/>
  <c r="F179"/>
  <c r="G179"/>
  <c r="K179"/>
  <c r="L179"/>
  <c r="E180"/>
  <c r="I180"/>
  <c r="S180"/>
  <c r="C180"/>
  <c r="J57"/>
  <c r="J55"/>
  <c r="J40"/>
  <c r="J32"/>
  <c r="J4"/>
  <c r="L121"/>
  <c r="G113"/>
  <c r="J113"/>
  <c r="J177"/>
  <c r="J174"/>
  <c r="J173"/>
  <c r="J172"/>
  <c r="J170"/>
  <c r="J169"/>
  <c r="J167"/>
  <c r="J166"/>
  <c r="J165"/>
  <c r="J160"/>
  <c r="J155"/>
  <c r="J154"/>
  <c r="J151"/>
  <c r="J150"/>
  <c r="J148"/>
  <c r="J147"/>
  <c r="J146"/>
  <c r="J144"/>
  <c r="J143"/>
  <c r="J142"/>
  <c r="J141"/>
  <c r="J140"/>
  <c r="J138"/>
  <c r="J137"/>
  <c r="F180"/>
  <c r="G133"/>
  <c r="G180"/>
  <c r="J132"/>
  <c r="J131"/>
  <c r="J127"/>
  <c r="J126"/>
  <c r="J125"/>
  <c r="J124"/>
  <c r="J120"/>
  <c r="J114"/>
  <c r="J112"/>
  <c r="J110"/>
  <c r="J109"/>
  <c r="J108"/>
  <c r="J107"/>
  <c r="J106"/>
  <c r="J105"/>
  <c r="J104"/>
  <c r="J103"/>
  <c r="J101"/>
  <c r="J100"/>
  <c r="J99"/>
  <c r="J96"/>
  <c r="J95"/>
  <c r="J94"/>
  <c r="J93"/>
  <c r="J92"/>
  <c r="J91"/>
  <c r="J90"/>
  <c r="J87"/>
  <c r="J85"/>
  <c r="J83"/>
  <c r="J82"/>
  <c r="J80"/>
  <c r="J79"/>
  <c r="J78"/>
  <c r="J77"/>
  <c r="J76"/>
  <c r="J75"/>
  <c r="J72"/>
  <c r="K180"/>
  <c r="J71"/>
  <c r="J70"/>
  <c r="J68"/>
  <c r="J67"/>
  <c r="J65"/>
  <c r="L180"/>
  <c r="J133"/>
  <c r="J180"/>
  <c r="Q45" i="11"/>
  <c r="K45"/>
  <c r="G45"/>
  <c r="J4"/>
  <c r="J45"/>
  <c r="N45"/>
  <c r="O45"/>
  <c r="F45"/>
  <c r="L4"/>
  <c r="L45"/>
  <c r="R45"/>
</calcChain>
</file>

<file path=xl/sharedStrings.xml><?xml version="1.0" encoding="utf-8"?>
<sst xmlns="http://schemas.openxmlformats.org/spreadsheetml/2006/main" count="519" uniqueCount="389">
  <si>
    <t>中山</t>
  </si>
  <si>
    <t>民生</t>
  </si>
  <si>
    <t>平和</t>
  </si>
  <si>
    <t>南郭</t>
  </si>
  <si>
    <t>南興</t>
  </si>
  <si>
    <t>東芳</t>
  </si>
  <si>
    <t>泰和</t>
  </si>
  <si>
    <t>三民</t>
  </si>
  <si>
    <t>聯興</t>
  </si>
  <si>
    <t>大竹</t>
  </si>
  <si>
    <t>國聖</t>
  </si>
  <si>
    <t>快官</t>
  </si>
  <si>
    <t>石牌</t>
  </si>
  <si>
    <t>忠孝</t>
  </si>
  <si>
    <t>芬園</t>
  </si>
  <si>
    <t>富山</t>
  </si>
  <si>
    <t>寶山</t>
  </si>
  <si>
    <t>同安</t>
  </si>
  <si>
    <t>文德</t>
  </si>
  <si>
    <t>茄荖</t>
  </si>
  <si>
    <t>花壇</t>
  </si>
  <si>
    <t>文祥</t>
  </si>
  <si>
    <t>華南</t>
  </si>
  <si>
    <t>僑愛</t>
  </si>
  <si>
    <t>三春</t>
  </si>
  <si>
    <t>白沙</t>
  </si>
  <si>
    <t>和美</t>
  </si>
  <si>
    <t>和東</t>
  </si>
  <si>
    <t>大嘉</t>
  </si>
  <si>
    <t>大榮</t>
  </si>
  <si>
    <t>新庄</t>
  </si>
  <si>
    <t>培英</t>
  </si>
  <si>
    <t>和仁</t>
  </si>
  <si>
    <t>線西</t>
  </si>
  <si>
    <t>曉陽</t>
  </si>
  <si>
    <t>新港</t>
  </si>
  <si>
    <t>伸東</t>
  </si>
  <si>
    <t>伸仁</t>
  </si>
  <si>
    <t>大同</t>
  </si>
  <si>
    <t>鹿港</t>
  </si>
  <si>
    <t>文開</t>
  </si>
  <si>
    <t>洛津</t>
  </si>
  <si>
    <t>海埔</t>
  </si>
  <si>
    <t>新興</t>
  </si>
  <si>
    <t>草港</t>
  </si>
  <si>
    <t>頂番</t>
  </si>
  <si>
    <t>東興</t>
  </si>
  <si>
    <t>管嶼</t>
  </si>
  <si>
    <t>文昌</t>
  </si>
  <si>
    <t>西勢</t>
  </si>
  <si>
    <t>大興</t>
  </si>
  <si>
    <t>永豐</t>
  </si>
  <si>
    <t>日新</t>
  </si>
  <si>
    <t>育新</t>
  </si>
  <si>
    <t>秀水</t>
  </si>
  <si>
    <t>馬興</t>
  </si>
  <si>
    <t>華龍</t>
  </si>
  <si>
    <t>明正</t>
  </si>
  <si>
    <t>陝西</t>
  </si>
  <si>
    <t>育民</t>
  </si>
  <si>
    <t>溪湖</t>
  </si>
  <si>
    <t>東溪</t>
  </si>
  <si>
    <t>湖西</t>
  </si>
  <si>
    <t>湖東</t>
  </si>
  <si>
    <t>湖南</t>
  </si>
  <si>
    <t>媽厝</t>
  </si>
  <si>
    <t>埔鹽</t>
  </si>
  <si>
    <t>大園</t>
  </si>
  <si>
    <t>南港</t>
  </si>
  <si>
    <t>好修</t>
  </si>
  <si>
    <t>永樂</t>
  </si>
  <si>
    <t>新水</t>
  </si>
  <si>
    <t>天盛</t>
  </si>
  <si>
    <t>埔心</t>
  </si>
  <si>
    <t>太平</t>
  </si>
  <si>
    <t>舊館</t>
  </si>
  <si>
    <t>羅厝</t>
  </si>
  <si>
    <t>鳳霞</t>
  </si>
  <si>
    <t>梧鳳</t>
  </si>
  <si>
    <t>明聖</t>
  </si>
  <si>
    <t>員林</t>
  </si>
  <si>
    <t>育英</t>
  </si>
  <si>
    <t>靜修</t>
  </si>
  <si>
    <t>僑信</t>
  </si>
  <si>
    <t>員東</t>
  </si>
  <si>
    <t>饒明</t>
  </si>
  <si>
    <t>東山</t>
  </si>
  <si>
    <t>青山</t>
  </si>
  <si>
    <t>明湖</t>
  </si>
  <si>
    <t>大村</t>
  </si>
  <si>
    <t>大西</t>
  </si>
  <si>
    <t>村上</t>
  </si>
  <si>
    <t>村東</t>
  </si>
  <si>
    <t>永靖</t>
  </si>
  <si>
    <t>福德</t>
  </si>
  <si>
    <t>永興</t>
  </si>
  <si>
    <t>福興</t>
  </si>
  <si>
    <t>德興</t>
  </si>
  <si>
    <t>田中</t>
  </si>
  <si>
    <t>三潭</t>
  </si>
  <si>
    <t>大安</t>
  </si>
  <si>
    <t>內安</t>
  </si>
  <si>
    <t>東和</t>
  </si>
  <si>
    <t>明禮</t>
  </si>
  <si>
    <t>社頭</t>
  </si>
  <si>
    <t>橋頭</t>
  </si>
  <si>
    <t>朝興</t>
  </si>
  <si>
    <t>清水</t>
  </si>
  <si>
    <t>湳雅</t>
  </si>
  <si>
    <t>二水</t>
  </si>
  <si>
    <t>復興</t>
  </si>
  <si>
    <t>源泉</t>
  </si>
  <si>
    <t>北斗</t>
  </si>
  <si>
    <t>萬來</t>
  </si>
  <si>
    <t>螺青</t>
  </si>
  <si>
    <t>大新</t>
  </si>
  <si>
    <t>螺陽</t>
  </si>
  <si>
    <t>田尾</t>
  </si>
  <si>
    <t>南鎮</t>
  </si>
  <si>
    <t>陸豐</t>
  </si>
  <si>
    <t>仁豐</t>
  </si>
  <si>
    <t>埤頭</t>
  </si>
  <si>
    <t>合興</t>
  </si>
  <si>
    <t>豐崙</t>
  </si>
  <si>
    <t>芙朝</t>
  </si>
  <si>
    <t>中和</t>
  </si>
  <si>
    <t>大湖</t>
  </si>
  <si>
    <t>溪州</t>
  </si>
  <si>
    <t>僑義</t>
  </si>
  <si>
    <t>三條</t>
  </si>
  <si>
    <t>水尾</t>
  </si>
  <si>
    <t>潮洋</t>
  </si>
  <si>
    <t>成功</t>
  </si>
  <si>
    <t>圳寮</t>
  </si>
  <si>
    <t>大莊</t>
  </si>
  <si>
    <t>南州</t>
  </si>
  <si>
    <t>二林</t>
  </si>
  <si>
    <t>興華</t>
  </si>
  <si>
    <t>中正</t>
  </si>
  <si>
    <t>育德</t>
  </si>
  <si>
    <t>香田</t>
  </si>
  <si>
    <t>廣興</t>
  </si>
  <si>
    <t>萬興</t>
  </si>
  <si>
    <t>新生</t>
  </si>
  <si>
    <t>中興</t>
  </si>
  <si>
    <t>原斗</t>
  </si>
  <si>
    <t>萬合</t>
  </si>
  <si>
    <t>大城</t>
  </si>
  <si>
    <t>永光</t>
  </si>
  <si>
    <t>西港</t>
  </si>
  <si>
    <t>美豐</t>
  </si>
  <si>
    <t>頂庄</t>
  </si>
  <si>
    <t>潭墘</t>
  </si>
  <si>
    <t>竹塘</t>
  </si>
  <si>
    <t>田頭</t>
  </si>
  <si>
    <t>民靖</t>
  </si>
  <si>
    <t>長安</t>
  </si>
  <si>
    <t>土庫</t>
  </si>
  <si>
    <t>芳苑</t>
  </si>
  <si>
    <t>後寮</t>
  </si>
  <si>
    <t>民權</t>
  </si>
  <si>
    <t>育華</t>
  </si>
  <si>
    <t>草湖</t>
  </si>
  <si>
    <t>建新</t>
  </si>
  <si>
    <t>漢寶</t>
  </si>
  <si>
    <t>王功</t>
  </si>
  <si>
    <t>新寶</t>
  </si>
  <si>
    <t>路上</t>
  </si>
  <si>
    <t>大成</t>
    <phoneticPr fontId="4" type="noConversion"/>
  </si>
  <si>
    <t>信義</t>
    <phoneticPr fontId="4" type="noConversion"/>
  </si>
  <si>
    <t>鹿東</t>
    <phoneticPr fontId="4" type="noConversion"/>
  </si>
  <si>
    <t>湖北</t>
    <phoneticPr fontId="4" type="noConversion"/>
  </si>
  <si>
    <t>新民</t>
    <phoneticPr fontId="4" type="noConversion"/>
  </si>
  <si>
    <t>舊社</t>
    <phoneticPr fontId="4" type="noConversion"/>
  </si>
  <si>
    <t>崙雅</t>
    <phoneticPr fontId="4" type="noConversion"/>
  </si>
  <si>
    <t>合計</t>
    <phoneticPr fontId="2" type="noConversion"/>
  </si>
  <si>
    <t>編號</t>
    <phoneticPr fontId="2" type="noConversion"/>
  </si>
  <si>
    <t>校名</t>
    <phoneticPr fontId="2" type="noConversion"/>
  </si>
  <si>
    <t>西畔</t>
    <phoneticPr fontId="2" type="noConversion"/>
  </si>
  <si>
    <t>學生數</t>
    <phoneticPr fontId="2" type="noConversion"/>
  </si>
  <si>
    <t>編制
合計</t>
    <phoneticPr fontId="2" type="noConversion"/>
  </si>
  <si>
    <t>1.7編制(無條件捨去)</t>
    <phoneticPr fontId="2" type="noConversion"/>
  </si>
  <si>
    <r>
      <t>1.7</t>
    </r>
    <r>
      <rPr>
        <sz val="12"/>
        <rFont val="細明體"/>
        <family val="3"/>
        <charset val="136"/>
      </rPr>
      <t>編制</t>
    </r>
    <phoneticPr fontId="2" type="noConversion"/>
  </si>
  <si>
    <t>合理
編制</t>
    <phoneticPr fontId="2" type="noConversion"/>
  </si>
  <si>
    <t>6-8班51人以上</t>
    <phoneticPr fontId="2" type="noConversion"/>
  </si>
  <si>
    <r>
      <t>1.65</t>
    </r>
    <r>
      <rPr>
        <sz val="12"/>
        <rFont val="標楷體"/>
        <family val="4"/>
        <charset val="136"/>
      </rPr>
      <t>編制</t>
    </r>
    <phoneticPr fontId="2" type="noConversion"/>
  </si>
  <si>
    <t>1.65編制
(無條件捨去)</t>
    <phoneticPr fontId="2" type="noConversion"/>
  </si>
  <si>
    <t>小計</t>
    <phoneticPr fontId="2" type="noConversion"/>
  </si>
  <si>
    <r>
      <t>1(</t>
    </r>
    <r>
      <rPr>
        <sz val="12"/>
        <rFont val="細明體"/>
        <family val="3"/>
        <charset val="136"/>
      </rPr>
      <t>控</t>
    </r>
    <r>
      <rPr>
        <sz val="12"/>
        <rFont val="Times New Roman"/>
        <family val="1"/>
      </rPr>
      <t>)</t>
    </r>
    <phoneticPr fontId="2" type="noConversion"/>
  </si>
  <si>
    <t>1.65(縣款)</t>
    <phoneticPr fontId="2" type="noConversion"/>
  </si>
  <si>
    <r>
      <t xml:space="preserve">編餘缺
</t>
    </r>
    <r>
      <rPr>
        <b/>
        <sz val="8"/>
        <rFont val="標楷體"/>
        <family val="4"/>
        <charset val="136"/>
      </rPr>
      <t>(補缺)</t>
    </r>
    <phoneticPr fontId="2" type="noConversion"/>
  </si>
  <si>
    <t>一、核配原則：各校已增置每班至1.7員額為目標，但並非每校如此，而係以105學年度班級數為基準，比較新制實際可用員額＞舊制控管後可用員額為核配標準，每校至少可比原控管方案增加1~3名代理教師。
二、有關上揭增置教師部分，應優先聘用英語領航（本府指定）、再者為本土語言專長教師、最後才聘校內所需特色課程教師（如自然、音樂等專長）。
三、為降低代課比率，鼓勵校內正式及代理教師回兼。
四、本府控管：在全縣1.65員額編制內，控管百分之五實缺，本府計控管234個員額，這些控管缺不核配給學校知道。
五、編餘缺餘缺，用於超額教師留校安置、教育處所需人力、輔導團團務運作（核配員額，但學求改聘節數）、以及衡酌公平原則補足校內員額控管後可用缺額。</t>
    <phoneticPr fontId="2" type="noConversion"/>
  </si>
  <si>
    <t>電話告知63班，先請他們以102處理</t>
    <phoneticPr fontId="2" type="noConversion"/>
  </si>
  <si>
    <t>106不申請英語領航，為學校要求希望能多配1個名額，聘一般代理教師</t>
    <phoneticPr fontId="2" type="noConversion"/>
  </si>
  <si>
    <t>0418校長來電希望能比照去年模式，目前學校正式11人，為多出1人為縣外介聘，目前擔任學校總務主任，校長希望不辦超額，若辦超額希望留任原校，因若以教育部增置缺方式，可能是給學校1人而聘代課，不希望如此</t>
    <phoneticPr fontId="2" type="noConversion"/>
  </si>
  <si>
    <t>106希望能有英語公費生</t>
    <phoneticPr fontId="2" type="noConversion"/>
  </si>
  <si>
    <t>05260831校長來電表示該校林幼軒教師因縣外界聘他人反悔，連動調回，所以該校名額為外加，及10+1或11+1，比別校多1員額
05261550詢問寶儷督學表示不行</t>
    <phoneticPr fontId="2" type="noConversion"/>
  </si>
  <si>
    <t>05311109主任藝術教學支援人員10節課</t>
    <phoneticPr fontId="2" type="noConversion"/>
  </si>
  <si>
    <t>程顯光老師借調教師研習中心</t>
    <phoneticPr fontId="2" type="noConversion"/>
  </si>
  <si>
    <t>員額編制</t>
    <phoneticPr fontId="2" type="noConversion"/>
  </si>
  <si>
    <t>各校遴派參加研習人數一覽表</t>
    <phoneticPr fontId="2" type="noConversion"/>
  </si>
  <si>
    <t>彰化縣106年資訊教育推動細部計畫－「國中小資訊知能培訓」實施計畫</t>
    <phoneticPr fontId="2" type="noConversion"/>
  </si>
  <si>
    <r>
      <t xml:space="preserve">A. </t>
    </r>
    <r>
      <rPr>
        <sz val="12"/>
        <rFont val="標楷體"/>
        <family val="4"/>
        <charset val="136"/>
      </rPr>
      <t>國中小校長資訊教育研討會</t>
    </r>
    <phoneticPr fontId="2" type="noConversion"/>
  </si>
  <si>
    <r>
      <t xml:space="preserve">B. </t>
    </r>
    <r>
      <rPr>
        <sz val="12"/>
        <rFont val="標楷體"/>
        <family val="4"/>
        <charset val="136"/>
      </rPr>
      <t xml:space="preserve">網路素養
</t>
    </r>
    <r>
      <rPr>
        <sz val="12"/>
        <color indexed="57"/>
        <rFont val="標楷體"/>
        <family val="4"/>
        <charset val="136"/>
      </rPr>
      <t xml:space="preserve">上網，不迷惘
</t>
    </r>
    <r>
      <rPr>
        <sz val="12"/>
        <color indexed="57"/>
        <rFont val="Times New Roman"/>
        <family val="1"/>
      </rPr>
      <t>60%</t>
    </r>
    <phoneticPr fontId="2" type="noConversion"/>
  </si>
  <si>
    <r>
      <t>C.</t>
    </r>
    <r>
      <rPr>
        <sz val="12"/>
        <rFont val="標楷體"/>
        <family val="4"/>
        <charset val="136"/>
      </rPr>
      <t xml:space="preserve">運算思維
</t>
    </r>
    <r>
      <rPr>
        <sz val="12"/>
        <color indexed="57"/>
        <rFont val="標楷體"/>
        <family val="4"/>
        <charset val="136"/>
      </rPr>
      <t>每校至少</t>
    </r>
    <r>
      <rPr>
        <sz val="12"/>
        <color indexed="57"/>
        <rFont val="Times New Roman"/>
        <family val="1"/>
      </rPr>
      <t>1</t>
    </r>
    <r>
      <rPr>
        <sz val="12"/>
        <color indexed="57"/>
        <rFont val="標楷體"/>
        <family val="4"/>
        <charset val="136"/>
      </rPr>
      <t>位</t>
    </r>
    <phoneticPr fontId="2" type="noConversion"/>
  </si>
  <si>
    <r>
      <t xml:space="preserve">E. </t>
    </r>
    <r>
      <rPr>
        <sz val="12"/>
        <rFont val="標楷體"/>
        <family val="4"/>
        <charset val="136"/>
      </rPr>
      <t xml:space="preserve">資訊技能及資訊融入教學應用
</t>
    </r>
    <r>
      <rPr>
        <sz val="12"/>
        <color indexed="57"/>
        <rFont val="Times New Roman"/>
        <family val="1"/>
      </rPr>
      <t>10%</t>
    </r>
    <phoneticPr fontId="2" type="noConversion"/>
  </si>
  <si>
    <r>
      <t xml:space="preserve">B. </t>
    </r>
    <r>
      <rPr>
        <sz val="12"/>
        <rFont val="標楷體"/>
        <family val="4"/>
        <charset val="136"/>
      </rPr>
      <t xml:space="preserve">網路素養
</t>
    </r>
    <r>
      <rPr>
        <sz val="12"/>
        <color indexed="53"/>
        <rFont val="標楷體"/>
        <family val="4"/>
        <charset val="136"/>
      </rPr>
      <t xml:space="preserve">上網，不迷惘
</t>
    </r>
    <r>
      <rPr>
        <sz val="12"/>
        <color indexed="53"/>
        <rFont val="Times New Roman"/>
        <family val="1"/>
      </rPr>
      <t>60%</t>
    </r>
    <phoneticPr fontId="2" type="noConversion"/>
  </si>
  <si>
    <r>
      <t>C.</t>
    </r>
    <r>
      <rPr>
        <sz val="12"/>
        <rFont val="標楷體"/>
        <family val="4"/>
        <charset val="136"/>
      </rPr>
      <t xml:space="preserve">運算思維
</t>
    </r>
    <r>
      <rPr>
        <sz val="12"/>
        <color indexed="53"/>
        <rFont val="標楷體"/>
        <family val="4"/>
        <charset val="136"/>
      </rPr>
      <t>每校至少</t>
    </r>
    <r>
      <rPr>
        <sz val="12"/>
        <color indexed="53"/>
        <rFont val="Times New Roman"/>
        <family val="1"/>
      </rPr>
      <t>1</t>
    </r>
    <r>
      <rPr>
        <sz val="12"/>
        <color indexed="53"/>
        <rFont val="標楷體"/>
        <family val="4"/>
        <charset val="136"/>
      </rPr>
      <t>位</t>
    </r>
    <phoneticPr fontId="2" type="noConversion"/>
  </si>
  <si>
    <r>
      <t xml:space="preserve">E. </t>
    </r>
    <r>
      <rPr>
        <sz val="12"/>
        <rFont val="標楷體"/>
        <family val="4"/>
        <charset val="136"/>
      </rPr>
      <t xml:space="preserve">資訊技能及資訊融入教學應用
</t>
    </r>
    <r>
      <rPr>
        <sz val="12"/>
        <color indexed="53"/>
        <rFont val="Times New Roman"/>
        <family val="1"/>
      </rPr>
      <t>10%</t>
    </r>
    <phoneticPr fontId="2" type="noConversion"/>
  </si>
  <si>
    <r>
      <t xml:space="preserve">B. </t>
    </r>
    <r>
      <rPr>
        <sz val="12"/>
        <rFont val="標楷體"/>
        <family val="4"/>
        <charset val="136"/>
      </rPr>
      <t xml:space="preserve">網路素養
</t>
    </r>
    <r>
      <rPr>
        <sz val="12"/>
        <color indexed="36"/>
        <rFont val="標楷體"/>
        <family val="4"/>
        <charset val="136"/>
      </rPr>
      <t xml:space="preserve">網路資源停看聽
</t>
    </r>
    <r>
      <rPr>
        <sz val="12"/>
        <color indexed="36"/>
        <rFont val="Times New Roman"/>
        <family val="1"/>
      </rPr>
      <t>20%</t>
    </r>
    <phoneticPr fontId="2" type="noConversion"/>
  </si>
  <si>
    <r>
      <t>D.</t>
    </r>
    <r>
      <rPr>
        <sz val="12"/>
        <rFont val="標楷體"/>
        <family val="4"/>
        <charset val="136"/>
      </rPr>
      <t xml:space="preserve">教育雲服務應用
</t>
    </r>
    <r>
      <rPr>
        <sz val="12"/>
        <color indexed="36"/>
        <rFont val="Times New Roman"/>
        <family val="1"/>
      </rPr>
      <t>5%</t>
    </r>
    <phoneticPr fontId="2" type="noConversion"/>
  </si>
  <si>
    <t>彰化藝術高中
(國中部)</t>
    <phoneticPr fontId="2" type="noConversion"/>
  </si>
  <si>
    <t>陽明</t>
    <phoneticPr fontId="2" type="noConversion"/>
  </si>
  <si>
    <t>彰安</t>
    <phoneticPr fontId="2" type="noConversion"/>
  </si>
  <si>
    <t>彰德</t>
    <phoneticPr fontId="2" type="noConversion"/>
  </si>
  <si>
    <t>彰興</t>
    <phoneticPr fontId="2" type="noConversion"/>
  </si>
  <si>
    <t>彰泰</t>
    <phoneticPr fontId="2" type="noConversion"/>
  </si>
  <si>
    <t>信義</t>
    <phoneticPr fontId="2" type="noConversion"/>
  </si>
  <si>
    <t>芬園</t>
    <phoneticPr fontId="2" type="noConversion"/>
  </si>
  <si>
    <t>花壇</t>
    <phoneticPr fontId="2" type="noConversion"/>
  </si>
  <si>
    <t>秀水</t>
    <phoneticPr fontId="2" type="noConversion"/>
  </si>
  <si>
    <t>鹿鳴</t>
    <phoneticPr fontId="2" type="noConversion"/>
  </si>
  <si>
    <t>鹿港</t>
    <phoneticPr fontId="2" type="noConversion"/>
  </si>
  <si>
    <t>福興</t>
    <phoneticPr fontId="2" type="noConversion"/>
  </si>
  <si>
    <t>和美高中
(國中部)</t>
    <phoneticPr fontId="2" type="noConversion"/>
  </si>
  <si>
    <t>和群</t>
    <phoneticPr fontId="4" type="noConversion"/>
  </si>
  <si>
    <t>線西</t>
    <phoneticPr fontId="4" type="noConversion"/>
  </si>
  <si>
    <t>伸港</t>
    <phoneticPr fontId="2" type="noConversion"/>
  </si>
  <si>
    <t>員林</t>
    <phoneticPr fontId="2" type="noConversion"/>
  </si>
  <si>
    <t>明倫</t>
    <phoneticPr fontId="2" type="noConversion"/>
  </si>
  <si>
    <t>大同</t>
    <phoneticPr fontId="2" type="noConversion"/>
  </si>
  <si>
    <t>大村</t>
    <phoneticPr fontId="2" type="noConversion"/>
  </si>
  <si>
    <t>永靖</t>
    <phoneticPr fontId="2" type="noConversion"/>
  </si>
  <si>
    <t>埔心</t>
    <phoneticPr fontId="2" type="noConversion"/>
  </si>
  <si>
    <t>溪湖</t>
    <phoneticPr fontId="2" type="noConversion"/>
  </si>
  <si>
    <t>成功高中
(國中部)</t>
    <phoneticPr fontId="2" type="noConversion"/>
  </si>
  <si>
    <t>埔鹽</t>
    <phoneticPr fontId="2" type="noConversion"/>
  </si>
  <si>
    <t>社頭</t>
    <phoneticPr fontId="2" type="noConversion"/>
  </si>
  <si>
    <t>田中高中
(國中部)</t>
    <phoneticPr fontId="2" type="noConversion"/>
  </si>
  <si>
    <t>二水</t>
    <phoneticPr fontId="2" type="noConversion"/>
  </si>
  <si>
    <t>北斗</t>
    <phoneticPr fontId="2" type="noConversion"/>
  </si>
  <si>
    <t>田尾</t>
    <phoneticPr fontId="2" type="noConversion"/>
  </si>
  <si>
    <t>埤頭</t>
    <phoneticPr fontId="2" type="noConversion"/>
  </si>
  <si>
    <t>溪州</t>
    <phoneticPr fontId="2" type="noConversion"/>
  </si>
  <si>
    <t>溪陽</t>
    <phoneticPr fontId="2" type="noConversion"/>
  </si>
  <si>
    <t>竹塘</t>
    <phoneticPr fontId="2" type="noConversion"/>
  </si>
  <si>
    <t>萬興</t>
    <phoneticPr fontId="2" type="noConversion"/>
  </si>
  <si>
    <t>原斗</t>
    <phoneticPr fontId="2" type="noConversion"/>
  </si>
  <si>
    <t>芳苑</t>
    <phoneticPr fontId="2" type="noConversion"/>
  </si>
  <si>
    <t>草湖</t>
    <phoneticPr fontId="2" type="noConversion"/>
  </si>
  <si>
    <t>大城</t>
    <phoneticPr fontId="2" type="noConversion"/>
  </si>
  <si>
    <t>二林高中
(國中部)</t>
    <phoneticPr fontId="2" type="noConversion"/>
  </si>
  <si>
    <r>
      <t xml:space="preserve">B. </t>
    </r>
    <r>
      <rPr>
        <sz val="12"/>
        <rFont val="標楷體"/>
        <family val="4"/>
        <charset val="136"/>
      </rPr>
      <t xml:space="preserve">網路素養
</t>
    </r>
    <r>
      <rPr>
        <sz val="12"/>
        <color indexed="30"/>
        <rFont val="標楷體"/>
        <family val="4"/>
        <charset val="136"/>
      </rPr>
      <t xml:space="preserve">網路資源停看聽
</t>
    </r>
    <r>
      <rPr>
        <sz val="12"/>
        <color indexed="30"/>
        <rFont val="Times New Roman"/>
        <family val="1"/>
      </rPr>
      <t>20%</t>
    </r>
    <phoneticPr fontId="2" type="noConversion"/>
  </si>
  <si>
    <r>
      <t>D.</t>
    </r>
    <r>
      <rPr>
        <sz val="12"/>
        <rFont val="標楷體"/>
        <family val="4"/>
        <charset val="136"/>
      </rPr>
      <t xml:space="preserve">教育雲服務應用
</t>
    </r>
    <r>
      <rPr>
        <sz val="12"/>
        <color indexed="30"/>
        <rFont val="Times New Roman"/>
        <family val="1"/>
      </rPr>
      <t>5%</t>
    </r>
    <phoneticPr fontId="2" type="noConversion"/>
  </si>
  <si>
    <t>開課日期</t>
    <phoneticPr fontId="2" type="noConversion"/>
  </si>
  <si>
    <t>講師</t>
    <phoneticPr fontId="2" type="noConversion"/>
  </si>
  <si>
    <t>上課地點</t>
    <phoneticPr fontId="2" type="noConversion"/>
  </si>
  <si>
    <t>備註</t>
    <phoneticPr fontId="2" type="noConversion"/>
  </si>
  <si>
    <t>課程代碼</t>
    <phoneticPr fontId="2" type="noConversion"/>
  </si>
  <si>
    <t>研習時數</t>
    <phoneticPr fontId="2" type="noConversion"/>
  </si>
  <si>
    <t>7月14日(五)</t>
    <phoneticPr fontId="2" type="noConversion"/>
  </si>
  <si>
    <t>場次</t>
    <phoneticPr fontId="2" type="noConversion"/>
  </si>
  <si>
    <t>C6</t>
    <phoneticPr fontId="2" type="noConversion"/>
  </si>
  <si>
    <t>13:00-17:00</t>
    <phoneticPr fontId="2" type="noConversion"/>
  </si>
  <si>
    <t>9:00-12:00
13:00-16:00</t>
    <phoneticPr fontId="2" type="noConversion"/>
  </si>
  <si>
    <t>D4</t>
    <phoneticPr fontId="2" type="noConversion"/>
  </si>
  <si>
    <t>E1</t>
    <phoneticPr fontId="2" type="noConversion"/>
  </si>
  <si>
    <t>行動學習、VR、AR融入教學應用</t>
    <phoneticPr fontId="2" type="noConversion"/>
  </si>
  <si>
    <t>7月28日(五)</t>
    <phoneticPr fontId="2" type="noConversion"/>
  </si>
  <si>
    <t>新北市德音國小
張原禎老師</t>
    <phoneticPr fontId="2" type="noConversion"/>
  </si>
  <si>
    <t>App軟體於教學上運用</t>
    <phoneticPr fontId="2" type="noConversion"/>
  </si>
  <si>
    <t>新北市昌福國小
呂聰賢老師</t>
    <phoneticPr fontId="2" type="noConversion"/>
  </si>
  <si>
    <t>8月2日(三)</t>
    <phoneticPr fontId="2" type="noConversion"/>
  </si>
  <si>
    <t>D5</t>
    <phoneticPr fontId="2" type="noConversion"/>
  </si>
  <si>
    <t>8月4日(五)</t>
    <phoneticPr fontId="2" type="noConversion"/>
  </si>
  <si>
    <t>南投縣南投國中
姚述勤老師</t>
    <phoneticPr fontId="2" type="noConversion"/>
  </si>
  <si>
    <t>8月9日(三)</t>
    <phoneticPr fontId="2" type="noConversion"/>
  </si>
  <si>
    <t>A1</t>
    <phoneticPr fontId="2" type="noConversion"/>
  </si>
  <si>
    <t>國中小校長資訊教育研討會</t>
    <phoneticPr fontId="2" type="noConversion"/>
  </si>
  <si>
    <t>8月11日(五)</t>
    <phoneticPr fontId="2" type="noConversion"/>
  </si>
  <si>
    <t>北斗國小</t>
    <phoneticPr fontId="2" type="noConversion"/>
  </si>
  <si>
    <t>敬請各國中小校長出席</t>
    <phoneticPr fontId="2" type="noConversion"/>
  </si>
  <si>
    <t>1. 南投縣僑光國小洪旭亮校長
2. 國家教育研究院 劉君毅研究員</t>
    <phoneticPr fontId="2" type="noConversion"/>
  </si>
  <si>
    <t>SCRATCH運算思維與全國SCRATCH競賽經驗分享</t>
    <phoneticPr fontId="2" type="noConversion"/>
  </si>
  <si>
    <r>
      <t xml:space="preserve">8:30-12:30
</t>
    </r>
    <r>
      <rPr>
        <sz val="12"/>
        <color indexed="10"/>
        <rFont val="新細明體"/>
        <family val="1"/>
        <charset val="136"/>
      </rPr>
      <t>上午場</t>
    </r>
    <phoneticPr fontId="2" type="noConversion"/>
  </si>
  <si>
    <t>宜蘭縣二城國小
胡信忠老師</t>
    <phoneticPr fontId="2" type="noConversion"/>
  </si>
  <si>
    <t>縣網中心
電腦教室
（彰安國中）</t>
    <phoneticPr fontId="2" type="noConversion"/>
  </si>
  <si>
    <r>
      <t xml:space="preserve">13:00-17:00
</t>
    </r>
    <r>
      <rPr>
        <sz val="12"/>
        <color indexed="10"/>
        <rFont val="新細明體"/>
        <family val="1"/>
        <charset val="136"/>
      </rPr>
      <t>下午場</t>
    </r>
    <phoneticPr fontId="2" type="noConversion"/>
  </si>
  <si>
    <t>輕輕鬆鬆導入運算思維</t>
    <phoneticPr fontId="2" type="noConversion"/>
  </si>
  <si>
    <t>8:30-12:30</t>
    <phoneticPr fontId="2" type="noConversion"/>
  </si>
  <si>
    <t>苗栗縣福基國小
許英和老師</t>
    <phoneticPr fontId="2" type="noConversion"/>
  </si>
  <si>
    <t xml:space="preserve">   註：上午時段至12:30的課程，有供餐；下午時段13:00開始的課程，不供餐。</t>
    <phoneticPr fontId="2" type="noConversion"/>
  </si>
  <si>
    <t>邊玩邊學運算思維</t>
    <phoneticPr fontId="2" type="noConversion"/>
  </si>
  <si>
    <t>嘉義縣福樂國小
陳亮有主任</t>
    <phoneticPr fontId="2" type="noConversion"/>
  </si>
  <si>
    <t>教育部「中小學教師運算思維增能研習」-課程運算思維與學科教學：各領域案例分享</t>
    <phoneticPr fontId="2" type="noConversion"/>
  </si>
  <si>
    <t>彰化縣文開國小
黃慶成主任</t>
    <phoneticPr fontId="2" type="noConversion"/>
  </si>
  <si>
    <t>彰化縣花壇國中
張世杰主任</t>
    <phoneticPr fontId="2" type="noConversion"/>
  </si>
  <si>
    <t>教育雲服務應用</t>
    <phoneticPr fontId="2" type="noConversion"/>
  </si>
  <si>
    <t>彰化縣和仁國小
楊淑芬組長</t>
    <phoneticPr fontId="2" type="noConversion"/>
  </si>
  <si>
    <t>中山國小</t>
    <phoneticPr fontId="2" type="noConversion"/>
  </si>
  <si>
    <t>8月14日(一)</t>
    <phoneticPr fontId="2" type="noConversion"/>
  </si>
  <si>
    <t>和仁國小</t>
    <phoneticPr fontId="2" type="noConversion"/>
  </si>
  <si>
    <t>頂番國小</t>
    <phoneticPr fontId="2" type="noConversion"/>
  </si>
  <si>
    <t>9月20日(三)</t>
    <phoneticPr fontId="2" type="noConversion"/>
  </si>
  <si>
    <t>湖南國小</t>
    <phoneticPr fontId="2" type="noConversion"/>
  </si>
  <si>
    <t>彰化縣湖南國小
許銘堯組長</t>
    <phoneticPr fontId="2" type="noConversion"/>
  </si>
  <si>
    <t>D6</t>
    <phoneticPr fontId="2" type="noConversion"/>
  </si>
  <si>
    <t>彰化縣永靖國小
邱顯錫組長</t>
    <phoneticPr fontId="2" type="noConversion"/>
  </si>
  <si>
    <t>永靖國小</t>
  </si>
  <si>
    <t>彰化縣大城國中
蘇信維組長</t>
    <phoneticPr fontId="2" type="noConversion"/>
  </si>
  <si>
    <t>大城國中</t>
  </si>
  <si>
    <t>滑世代的校園影音溝通術製作研習（南彰場）</t>
    <phoneticPr fontId="2" type="noConversion"/>
  </si>
  <si>
    <t>7月3日(一)</t>
    <phoneticPr fontId="2" type="noConversion"/>
  </si>
  <si>
    <t>時間</t>
    <phoneticPr fontId="2" type="noConversion"/>
  </si>
  <si>
    <t>課程主題</t>
    <phoneticPr fontId="2" type="noConversion"/>
  </si>
  <si>
    <t>9:00-12:00</t>
    <phoneticPr fontId="2" type="noConversion"/>
  </si>
  <si>
    <t>員林國小
學生活動中心
視聽教室</t>
    <phoneticPr fontId="2" type="noConversion"/>
  </si>
  <si>
    <t>120人</t>
    <phoneticPr fontId="2" type="noConversion"/>
  </si>
  <si>
    <t>7月27日(四)</t>
    <phoneticPr fontId="2" type="noConversion"/>
  </si>
  <si>
    <t>E2</t>
    <phoneticPr fontId="2" type="noConversion"/>
  </si>
  <si>
    <t>行動學習與資訊科技在教學上的運用</t>
    <phoneticPr fontId="2" type="noConversion"/>
  </si>
  <si>
    <t>9:30-12:30</t>
    <phoneticPr fontId="2" type="noConversion"/>
  </si>
  <si>
    <t>南投縣南投國小
陳佑維老師</t>
    <phoneticPr fontId="2" type="noConversion"/>
  </si>
  <si>
    <t>E3</t>
    <phoneticPr fontId="2" type="noConversion"/>
  </si>
  <si>
    <t>行動學習與資訊融入教學運用</t>
    <phoneticPr fontId="2" type="noConversion"/>
  </si>
  <si>
    <t>13:00-16:00</t>
    <phoneticPr fontId="2" type="noConversion"/>
  </si>
  <si>
    <t>台南市和順國中
林信廷老師</t>
    <phoneticPr fontId="2" type="noConversion"/>
  </si>
  <si>
    <t>E4</t>
    <phoneticPr fontId="2" type="noConversion"/>
  </si>
  <si>
    <t>E5</t>
    <phoneticPr fontId="2" type="noConversion"/>
  </si>
  <si>
    <t>E7</t>
    <phoneticPr fontId="2" type="noConversion"/>
  </si>
  <si>
    <t>E6</t>
    <phoneticPr fontId="2" type="noConversion"/>
  </si>
  <si>
    <t xml:space="preserve">資訊融入教學工具運用-以頭社國小為例
</t>
    <phoneticPr fontId="2" type="noConversion"/>
  </si>
  <si>
    <t>南投縣政府教育處
鄭明祥候用校長</t>
    <phoneticPr fontId="2" type="noConversion"/>
  </si>
  <si>
    <t>全景圖製作與結合AR及空拍技巧</t>
    <phoneticPr fontId="2" type="noConversion"/>
  </si>
  <si>
    <t>高雄市加昌國小
歐哲華主任</t>
    <phoneticPr fontId="2" type="noConversion"/>
  </si>
  <si>
    <t>E8</t>
    <phoneticPr fontId="2" type="noConversion"/>
  </si>
  <si>
    <t>E9</t>
    <phoneticPr fontId="2" type="noConversion"/>
  </si>
  <si>
    <t>E10</t>
    <phoneticPr fontId="2" type="noConversion"/>
  </si>
  <si>
    <t>E11</t>
    <phoneticPr fontId="2" type="noConversion"/>
  </si>
  <si>
    <t>VR在教學現場的運用與資訊融入教學軟體介紹應用</t>
    <phoneticPr fontId="2" type="noConversion"/>
  </si>
  <si>
    <t>IRS即時反饋系統app分享與資訊融入教學常用軟體介紹-以僑光國小為例</t>
    <phoneticPr fontId="2" type="noConversion"/>
  </si>
  <si>
    <t>南投縣僑光國小
陳良輔主任</t>
    <phoneticPr fontId="2" type="noConversion"/>
  </si>
  <si>
    <t>Googl教學玩一玩</t>
    <phoneticPr fontId="2" type="noConversion"/>
  </si>
  <si>
    <t>簡易、有趣高互動的APP工具在教學上運用</t>
    <phoneticPr fontId="2" type="noConversion"/>
  </si>
  <si>
    <t>Google講師
楊小瑩</t>
    <phoneticPr fontId="2" type="noConversion"/>
  </si>
  <si>
    <t>新北市中港國小
林加振老師</t>
    <phoneticPr fontId="2" type="noConversion"/>
  </si>
  <si>
    <t>E12</t>
    <phoneticPr fontId="2" type="noConversion"/>
  </si>
  <si>
    <t>影音剪輯一次就上手</t>
    <phoneticPr fontId="2" type="noConversion"/>
  </si>
  <si>
    <t>台南市長興國小
陳文凱老師</t>
    <phoneticPr fontId="2" type="noConversion"/>
  </si>
  <si>
    <t>E13</t>
    <phoneticPr fontId="2" type="noConversion"/>
  </si>
  <si>
    <t>E14</t>
    <phoneticPr fontId="2" type="noConversion"/>
  </si>
  <si>
    <t>E15</t>
    <phoneticPr fontId="2" type="noConversion"/>
  </si>
  <si>
    <t>E16</t>
    <phoneticPr fontId="2" type="noConversion"/>
  </si>
  <si>
    <t>數學科與行動學習結合分享</t>
    <phoneticPr fontId="2" type="noConversion"/>
  </si>
  <si>
    <t>8月15日(二)</t>
    <phoneticPr fontId="2" type="noConversion"/>
  </si>
  <si>
    <t>台北市南港國小
陳志鴻組長</t>
    <phoneticPr fontId="2" type="noConversion"/>
  </si>
  <si>
    <t>資訊科技融入教學設計與實施及使用資訊設備創新教學</t>
    <phoneticPr fontId="2" type="noConversion"/>
  </si>
  <si>
    <t>桃園市桃園國小
周淑惠老師</t>
    <phoneticPr fontId="2" type="noConversion"/>
  </si>
  <si>
    <t>8月16日(三)</t>
    <phoneticPr fontId="2" type="noConversion"/>
  </si>
  <si>
    <t>認識實用自由軟體與如何建置自由軟體平臺</t>
    <phoneticPr fontId="2" type="noConversion"/>
  </si>
  <si>
    <t>無拘束，玩G-suite(google應用解謎)</t>
    <phoneticPr fontId="2" type="noConversion"/>
  </si>
  <si>
    <t>彰化縣二林國小
紀明村老師</t>
    <phoneticPr fontId="2" type="noConversion"/>
  </si>
  <si>
    <t>桃園市南崁國小
王嘉慶老師</t>
    <phoneticPr fontId="2" type="noConversion"/>
  </si>
  <si>
    <t>怪獸方案媒體行銷有限公司（台中科技大學兼任講師）
楊恩沛</t>
    <phoneticPr fontId="2" type="noConversion"/>
  </si>
  <si>
    <t>預計開學後
（日後公告）</t>
    <phoneticPr fontId="2" type="noConversion"/>
  </si>
  <si>
    <t>9:00-12:00
13:00-16:00</t>
    <phoneticPr fontId="2" type="noConversion"/>
  </si>
  <si>
    <t xml:space="preserve">           全天9:00-12:00 13:00-16:00的課程，有供餐。如您用素食或不用餐，請在當天報到時告訴工作人員。</t>
    <phoneticPr fontId="2" type="noConversion"/>
  </si>
  <si>
    <t>C1</t>
    <phoneticPr fontId="2" type="noConversion"/>
  </si>
  <si>
    <t>7月10日(一)</t>
    <phoneticPr fontId="2" type="noConversion"/>
  </si>
  <si>
    <t>8:30-12:30</t>
    <phoneticPr fontId="2" type="noConversion"/>
  </si>
  <si>
    <t>員林國小</t>
    <phoneticPr fontId="2" type="noConversion"/>
  </si>
  <si>
    <t>限35人報名</t>
    <phoneticPr fontId="2" type="noConversion"/>
  </si>
  <si>
    <t>C2</t>
    <phoneticPr fontId="2" type="noConversion"/>
  </si>
  <si>
    <t>SCRATCH、Code.org學習資源介紹</t>
    <phoneticPr fontId="2" type="noConversion"/>
  </si>
  <si>
    <t>7月13日(四)</t>
    <phoneticPr fontId="2" type="noConversion"/>
  </si>
  <si>
    <t>彰化縣永靖國小
邱顯錫組長</t>
    <phoneticPr fontId="2" type="noConversion"/>
  </si>
  <si>
    <t>C3</t>
    <phoneticPr fontId="2" type="noConversion"/>
  </si>
  <si>
    <t>C4</t>
    <phoneticPr fontId="2" type="noConversion"/>
  </si>
  <si>
    <t>C5</t>
    <phoneticPr fontId="2" type="noConversion"/>
  </si>
  <si>
    <t>7月17日(一)</t>
    <phoneticPr fontId="2" type="noConversion"/>
  </si>
  <si>
    <t>C7</t>
    <phoneticPr fontId="2" type="noConversion"/>
  </si>
  <si>
    <t>7月18日(二)</t>
    <phoneticPr fontId="2" type="noConversion"/>
  </si>
  <si>
    <t>C8</t>
    <phoneticPr fontId="2" type="noConversion"/>
  </si>
  <si>
    <t>限35人報名
（106年本縣推薦資訊科技融入教學創新應用團隊—
快官國小、聯興國小、育英國小、員林國小、興華國小及原斗國中等6校請派員參加）</t>
    <phoneticPr fontId="2" type="noConversion"/>
  </si>
  <si>
    <t>D1</t>
    <phoneticPr fontId="2" type="noConversion"/>
  </si>
  <si>
    <t>D2</t>
    <phoneticPr fontId="2" type="noConversion"/>
  </si>
  <si>
    <t>8月18日(五)</t>
    <phoneticPr fontId="2" type="noConversion"/>
  </si>
  <si>
    <t>D3</t>
    <phoneticPr fontId="2" type="noConversion"/>
  </si>
  <si>
    <t>9:00-12:30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</si>
</sst>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"/>
    <numFmt numFmtId="183" formatCode="0_ "/>
  </numFmts>
  <fonts count="2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</font>
    <font>
      <b/>
      <sz val="12"/>
      <name val="標楷體"/>
      <family val="4"/>
      <charset val="136"/>
    </font>
    <font>
      <sz val="12"/>
      <name val="細明體"/>
      <family val="3"/>
      <charset val="136"/>
    </font>
    <font>
      <b/>
      <sz val="8"/>
      <name val="標楷體"/>
      <family val="4"/>
      <charset val="136"/>
    </font>
    <font>
      <sz val="12"/>
      <color indexed="57"/>
      <name val="標楷體"/>
      <family val="4"/>
      <charset val="136"/>
    </font>
    <font>
      <sz val="12"/>
      <color indexed="57"/>
      <name val="Times New Roman"/>
      <family val="1"/>
    </font>
    <font>
      <sz val="12"/>
      <color indexed="53"/>
      <name val="標楷體"/>
      <family val="4"/>
      <charset val="136"/>
    </font>
    <font>
      <sz val="12"/>
      <color indexed="53"/>
      <name val="Times New Roman"/>
      <family val="1"/>
    </font>
    <font>
      <sz val="12"/>
      <color indexed="36"/>
      <name val="標楷體"/>
      <family val="4"/>
      <charset val="136"/>
    </font>
    <font>
      <sz val="12"/>
      <color indexed="36"/>
      <name val="Times New Roman"/>
      <family val="1"/>
    </font>
    <font>
      <sz val="12"/>
      <color indexed="30"/>
      <name val="標楷體"/>
      <family val="4"/>
      <charset val="136"/>
    </font>
    <font>
      <sz val="12"/>
      <color indexed="30"/>
      <name val="Times New Roman"/>
      <family val="1"/>
    </font>
    <font>
      <sz val="12"/>
      <color indexed="10"/>
      <name val="新細明體"/>
      <family val="1"/>
      <charset val="136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標楷體"/>
      <family val="4"/>
      <charset val="136"/>
    </font>
    <font>
      <sz val="12"/>
      <color theme="0"/>
      <name val="Times New Roman"/>
      <family val="1"/>
    </font>
    <font>
      <sz val="12"/>
      <color rgb="FFFF0000"/>
      <name val="新細明體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9" fillId="0" borderId="0" xfId="0" applyFont="1" applyBorder="1">
      <alignment vertical="center"/>
    </xf>
    <xf numFmtId="0" fontId="7" fillId="0" borderId="14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183" fontId="6" fillId="0" borderId="1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183" fontId="6" fillId="0" borderId="0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/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1" xfId="0" applyFill="1" applyBorder="1" applyAlignment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176" fontId="0" fillId="3" borderId="18" xfId="0" applyNumberForma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22" xfId="0" applyFill="1" applyBorder="1" applyAlignment="1"/>
    <xf numFmtId="0" fontId="0" fillId="3" borderId="14" xfId="0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7" borderId="19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18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/>
    <xf numFmtId="0" fontId="0" fillId="7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8" borderId="19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2" xfId="0" applyBorder="1" applyAlignment="1"/>
    <xf numFmtId="0" fontId="0" fillId="0" borderId="14" xfId="0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9" fontId="5" fillId="9" borderId="21" xfId="0" applyNumberFormat="1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0" fontId="5" fillId="9" borderId="29" xfId="0" applyFont="1" applyFill="1" applyBorder="1" applyAlignment="1">
      <alignment horizontal="center" vertical="center"/>
    </xf>
    <xf numFmtId="9" fontId="5" fillId="10" borderId="21" xfId="0" applyNumberFormat="1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5" fillId="10" borderId="29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T217"/>
  <sheetViews>
    <sheetView zoomScale="120" zoomScaleNormal="120" workbookViewId="0">
      <pane ySplit="3" topLeftCell="A4" activePane="bottomLeft" state="frozen"/>
      <selection pane="bottomLeft" activeCell="N6" sqref="N6"/>
    </sheetView>
  </sheetViews>
  <sheetFormatPr defaultRowHeight="16.5"/>
  <cols>
    <col min="1" max="1" width="6.125" customWidth="1"/>
    <col min="3" max="3" width="9" hidden="1" customWidth="1"/>
    <col min="4" max="4" width="11.125" customWidth="1"/>
    <col min="5" max="12" width="9" hidden="1" customWidth="1"/>
    <col min="13" max="13" width="16.25" customWidth="1"/>
    <col min="14" max="14" width="14.25" customWidth="1"/>
    <col min="15" max="15" width="16.25" customWidth="1"/>
    <col min="16" max="16" width="14.25" customWidth="1"/>
    <col min="17" max="17" width="18.625" customWidth="1"/>
    <col min="18" max="18" width="20.625" customWidth="1"/>
    <col min="19" max="19" width="0" hidden="1" customWidth="1"/>
    <col min="20" max="20" width="21.375" hidden="1" customWidth="1"/>
  </cols>
  <sheetData>
    <row r="1" spans="1:20" ht="21.75" thickBot="1">
      <c r="A1" s="119" t="s">
        <v>201</v>
      </c>
      <c r="B1" s="119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20" ht="25.15" customHeight="1" thickBot="1">
      <c r="A2" s="45"/>
      <c r="B2" s="45"/>
      <c r="C2" s="5"/>
      <c r="D2" s="5"/>
      <c r="E2" s="44"/>
      <c r="F2" s="121" t="s">
        <v>189</v>
      </c>
      <c r="G2" s="122"/>
      <c r="H2" s="122"/>
      <c r="I2" s="122"/>
      <c r="J2" s="123"/>
      <c r="K2" s="5"/>
      <c r="L2" s="53"/>
      <c r="M2" s="125" t="s">
        <v>200</v>
      </c>
      <c r="N2" s="126"/>
      <c r="O2" s="126"/>
      <c r="P2" s="126"/>
      <c r="Q2" s="126"/>
      <c r="R2" s="127"/>
      <c r="S2" s="5"/>
    </row>
    <row r="3" spans="1:20" ht="66.75" customHeight="1">
      <c r="A3" s="21" t="s">
        <v>176</v>
      </c>
      <c r="B3" s="21" t="s">
        <v>177</v>
      </c>
      <c r="C3" s="1" t="s">
        <v>179</v>
      </c>
      <c r="D3" s="52" t="s">
        <v>199</v>
      </c>
      <c r="E3" s="43" t="s">
        <v>183</v>
      </c>
      <c r="F3" s="23" t="s">
        <v>185</v>
      </c>
      <c r="G3" s="40" t="s">
        <v>186</v>
      </c>
      <c r="H3" s="17" t="s">
        <v>184</v>
      </c>
      <c r="I3" s="31" t="s">
        <v>190</v>
      </c>
      <c r="J3" s="39" t="s">
        <v>187</v>
      </c>
      <c r="K3" s="7" t="s">
        <v>182</v>
      </c>
      <c r="L3" s="32" t="s">
        <v>181</v>
      </c>
      <c r="M3" s="62" t="s">
        <v>202</v>
      </c>
      <c r="N3" s="62" t="s">
        <v>203</v>
      </c>
      <c r="O3" s="62" t="s">
        <v>252</v>
      </c>
      <c r="P3" s="62" t="s">
        <v>204</v>
      </c>
      <c r="Q3" s="62" t="s">
        <v>253</v>
      </c>
      <c r="R3" s="62" t="s">
        <v>205</v>
      </c>
      <c r="S3" s="13" t="s">
        <v>180</v>
      </c>
    </row>
    <row r="4" spans="1:20" ht="27" customHeight="1">
      <c r="A4" s="22">
        <v>1</v>
      </c>
      <c r="B4" s="22" t="s">
        <v>0</v>
      </c>
      <c r="C4" s="11">
        <v>1554</v>
      </c>
      <c r="D4" s="18">
        <v>94</v>
      </c>
      <c r="E4" s="6">
        <v>95</v>
      </c>
      <c r="F4" s="15">
        <f>D4*1.65</f>
        <v>155.1</v>
      </c>
      <c r="G4" s="28">
        <f>TRUNC(F4,0)</f>
        <v>155</v>
      </c>
      <c r="H4" s="9"/>
      <c r="I4" s="7">
        <v>3</v>
      </c>
      <c r="J4" s="9">
        <f>G4+H4+I4</f>
        <v>158</v>
      </c>
      <c r="K4" s="7">
        <f t="shared" ref="K4:K67" si="0">D4*1.7</f>
        <v>159.79999999999998</v>
      </c>
      <c r="L4" s="6">
        <f>ROUNDDOWN(K4,0)</f>
        <v>159</v>
      </c>
      <c r="M4" s="2">
        <v>1</v>
      </c>
      <c r="N4" s="58">
        <f>ROUNDUP(D4*0.6,0)</f>
        <v>57</v>
      </c>
      <c r="O4" s="2">
        <f>ROUNDUP(D4*0.2,0)</f>
        <v>19</v>
      </c>
      <c r="P4" s="2">
        <v>1</v>
      </c>
      <c r="Q4" s="2">
        <f>ROUNDUP(D4*0.05,0)</f>
        <v>5</v>
      </c>
      <c r="R4" s="2">
        <f>ROUNDUP(D4*0.1,0)</f>
        <v>10</v>
      </c>
      <c r="S4" s="7"/>
      <c r="T4" t="s">
        <v>197</v>
      </c>
    </row>
    <row r="5" spans="1:20" ht="29.45" customHeight="1">
      <c r="A5" s="22">
        <v>2</v>
      </c>
      <c r="B5" s="22" t="s">
        <v>1</v>
      </c>
      <c r="C5" s="11">
        <v>1638</v>
      </c>
      <c r="D5" s="18">
        <v>100</v>
      </c>
      <c r="E5" s="6">
        <v>102</v>
      </c>
      <c r="F5" s="15">
        <f t="shared" ref="F5:F68" si="1">D5*1.65</f>
        <v>165</v>
      </c>
      <c r="G5" s="28">
        <f t="shared" ref="G5:G68" si="2">TRUNC(F5,0)</f>
        <v>165</v>
      </c>
      <c r="H5" s="9"/>
      <c r="I5" s="7">
        <v>1</v>
      </c>
      <c r="J5" s="9">
        <f t="shared" ref="J5:J68" si="3">G5+H5+I5</f>
        <v>166</v>
      </c>
      <c r="K5" s="7">
        <f t="shared" si="0"/>
        <v>170</v>
      </c>
      <c r="L5" s="6">
        <f t="shared" ref="L5:L68" si="4">ROUNDDOWN(K5,0)</f>
        <v>170</v>
      </c>
      <c r="M5" s="2">
        <v>1</v>
      </c>
      <c r="N5" s="58">
        <f t="shared" ref="N5:N68" si="5">ROUNDUP(D5*0.6,0)</f>
        <v>60</v>
      </c>
      <c r="O5" s="2">
        <f t="shared" ref="O5:O68" si="6">ROUNDUP(D5*0.2,0)</f>
        <v>20</v>
      </c>
      <c r="P5" s="2">
        <v>1</v>
      </c>
      <c r="Q5" s="2">
        <f t="shared" ref="Q5:Q68" si="7">ROUNDUP(D5*0.05,0)</f>
        <v>5</v>
      </c>
      <c r="R5" s="2">
        <f t="shared" ref="R5:R68" si="8">ROUNDUP(D5*0.1,0)</f>
        <v>10</v>
      </c>
      <c r="S5" s="7"/>
    </row>
    <row r="6" spans="1:20" ht="26.45" customHeight="1">
      <c r="A6" s="22">
        <v>3</v>
      </c>
      <c r="B6" s="22" t="s">
        <v>2</v>
      </c>
      <c r="C6" s="11">
        <v>1298</v>
      </c>
      <c r="D6" s="18">
        <v>82</v>
      </c>
      <c r="E6" s="6">
        <v>86</v>
      </c>
      <c r="F6" s="15">
        <f t="shared" si="1"/>
        <v>135.29999999999998</v>
      </c>
      <c r="G6" s="28">
        <f t="shared" si="2"/>
        <v>135</v>
      </c>
      <c r="H6" s="9"/>
      <c r="I6" s="7"/>
      <c r="J6" s="9">
        <f t="shared" si="3"/>
        <v>135</v>
      </c>
      <c r="K6" s="7">
        <f t="shared" si="0"/>
        <v>139.4</v>
      </c>
      <c r="L6" s="6">
        <f t="shared" si="4"/>
        <v>139</v>
      </c>
      <c r="M6" s="2">
        <v>1</v>
      </c>
      <c r="N6" s="58">
        <f t="shared" si="5"/>
        <v>50</v>
      </c>
      <c r="O6" s="2">
        <f t="shared" si="6"/>
        <v>17</v>
      </c>
      <c r="P6" s="2">
        <v>1</v>
      </c>
      <c r="Q6" s="2">
        <f t="shared" si="7"/>
        <v>5</v>
      </c>
      <c r="R6" s="2">
        <f t="shared" si="8"/>
        <v>9</v>
      </c>
      <c r="S6" s="7"/>
    </row>
    <row r="7" spans="1:20" ht="28.15" customHeight="1">
      <c r="A7" s="22">
        <v>4</v>
      </c>
      <c r="B7" s="22" t="s">
        <v>3</v>
      </c>
      <c r="C7" s="11">
        <v>2328</v>
      </c>
      <c r="D7" s="54">
        <v>136</v>
      </c>
      <c r="E7" s="6">
        <v>136</v>
      </c>
      <c r="F7" s="15">
        <f t="shared" si="1"/>
        <v>224.39999999999998</v>
      </c>
      <c r="G7" s="28">
        <f t="shared" si="2"/>
        <v>224</v>
      </c>
      <c r="H7" s="9"/>
      <c r="I7" s="7">
        <v>4</v>
      </c>
      <c r="J7" s="9">
        <f t="shared" si="3"/>
        <v>228</v>
      </c>
      <c r="K7" s="7">
        <f t="shared" si="0"/>
        <v>231.2</v>
      </c>
      <c r="L7" s="6">
        <v>136</v>
      </c>
      <c r="M7" s="2">
        <v>1</v>
      </c>
      <c r="N7" s="58">
        <f t="shared" si="5"/>
        <v>82</v>
      </c>
      <c r="O7" s="2">
        <f t="shared" si="6"/>
        <v>28</v>
      </c>
      <c r="P7" s="2">
        <v>1</v>
      </c>
      <c r="Q7" s="2">
        <f t="shared" si="7"/>
        <v>7</v>
      </c>
      <c r="R7" s="2">
        <f t="shared" si="8"/>
        <v>14</v>
      </c>
      <c r="S7" s="7"/>
    </row>
    <row r="8" spans="1:20" ht="25.9" customHeight="1">
      <c r="A8" s="22">
        <v>5</v>
      </c>
      <c r="B8" s="22" t="s">
        <v>4</v>
      </c>
      <c r="C8" s="11">
        <v>488</v>
      </c>
      <c r="D8" s="54">
        <v>35</v>
      </c>
      <c r="E8" s="6">
        <v>36</v>
      </c>
      <c r="F8" s="15">
        <f t="shared" si="1"/>
        <v>57.75</v>
      </c>
      <c r="G8" s="28">
        <f t="shared" si="2"/>
        <v>57</v>
      </c>
      <c r="H8" s="9"/>
      <c r="I8" s="7"/>
      <c r="J8" s="9">
        <f t="shared" si="3"/>
        <v>57</v>
      </c>
      <c r="K8" s="7">
        <f t="shared" si="0"/>
        <v>59.5</v>
      </c>
      <c r="L8" s="6">
        <f t="shared" si="4"/>
        <v>59</v>
      </c>
      <c r="M8" s="2">
        <v>1</v>
      </c>
      <c r="N8" s="58">
        <f t="shared" si="5"/>
        <v>21</v>
      </c>
      <c r="O8" s="2">
        <f t="shared" si="6"/>
        <v>7</v>
      </c>
      <c r="P8" s="2">
        <v>1</v>
      </c>
      <c r="Q8" s="2">
        <f t="shared" si="7"/>
        <v>2</v>
      </c>
      <c r="R8" s="2">
        <f t="shared" si="8"/>
        <v>4</v>
      </c>
      <c r="S8" s="7"/>
    </row>
    <row r="9" spans="1:20" ht="24.6" customHeight="1">
      <c r="A9" s="22">
        <v>6</v>
      </c>
      <c r="B9" s="22" t="s">
        <v>5</v>
      </c>
      <c r="C9" s="11">
        <v>550</v>
      </c>
      <c r="D9" s="18">
        <v>40</v>
      </c>
      <c r="E9" s="6">
        <v>43</v>
      </c>
      <c r="F9" s="15">
        <f t="shared" si="1"/>
        <v>66</v>
      </c>
      <c r="G9" s="28">
        <f t="shared" si="2"/>
        <v>66</v>
      </c>
      <c r="H9" s="9"/>
      <c r="I9" s="7"/>
      <c r="J9" s="9">
        <f t="shared" si="3"/>
        <v>66</v>
      </c>
      <c r="K9" s="7">
        <f t="shared" si="0"/>
        <v>68</v>
      </c>
      <c r="L9" s="6">
        <f t="shared" si="4"/>
        <v>68</v>
      </c>
      <c r="M9" s="2">
        <v>1</v>
      </c>
      <c r="N9" s="58">
        <f t="shared" si="5"/>
        <v>24</v>
      </c>
      <c r="O9" s="2">
        <f t="shared" si="6"/>
        <v>8</v>
      </c>
      <c r="P9" s="2">
        <v>1</v>
      </c>
      <c r="Q9" s="2">
        <f t="shared" si="7"/>
        <v>2</v>
      </c>
      <c r="R9" s="2">
        <f t="shared" si="8"/>
        <v>4</v>
      </c>
      <c r="S9" s="7"/>
    </row>
    <row r="10" spans="1:20" ht="24.6" customHeight="1">
      <c r="A10" s="22">
        <v>7</v>
      </c>
      <c r="B10" s="22" t="s">
        <v>6</v>
      </c>
      <c r="C10" s="11">
        <v>728</v>
      </c>
      <c r="D10" s="18">
        <v>48</v>
      </c>
      <c r="E10" s="6">
        <v>53</v>
      </c>
      <c r="F10" s="15">
        <f t="shared" si="1"/>
        <v>79.199999999999989</v>
      </c>
      <c r="G10" s="28">
        <f t="shared" si="2"/>
        <v>79</v>
      </c>
      <c r="H10" s="9"/>
      <c r="I10" s="7"/>
      <c r="J10" s="9">
        <f t="shared" si="3"/>
        <v>79</v>
      </c>
      <c r="K10" s="7">
        <f t="shared" si="0"/>
        <v>81.599999999999994</v>
      </c>
      <c r="L10" s="6">
        <f t="shared" si="4"/>
        <v>81</v>
      </c>
      <c r="M10" s="2">
        <v>1</v>
      </c>
      <c r="N10" s="58">
        <f t="shared" si="5"/>
        <v>29</v>
      </c>
      <c r="O10" s="2">
        <f t="shared" si="6"/>
        <v>10</v>
      </c>
      <c r="P10" s="2">
        <v>1</v>
      </c>
      <c r="Q10" s="2">
        <f t="shared" si="7"/>
        <v>3</v>
      </c>
      <c r="R10" s="2">
        <f t="shared" si="8"/>
        <v>5</v>
      </c>
      <c r="S10" s="7"/>
    </row>
    <row r="11" spans="1:20" ht="25.15" customHeight="1">
      <c r="A11" s="22">
        <v>8</v>
      </c>
      <c r="B11" s="22" t="s">
        <v>7</v>
      </c>
      <c r="C11" s="11">
        <v>59</v>
      </c>
      <c r="D11" s="18">
        <v>12</v>
      </c>
      <c r="E11" s="6">
        <v>12</v>
      </c>
      <c r="F11" s="15">
        <f t="shared" si="1"/>
        <v>19.799999999999997</v>
      </c>
      <c r="G11" s="28">
        <f t="shared" si="2"/>
        <v>19</v>
      </c>
      <c r="H11" s="9" t="s">
        <v>188</v>
      </c>
      <c r="I11" s="7"/>
      <c r="J11" s="9">
        <v>9</v>
      </c>
      <c r="K11" s="7">
        <f t="shared" si="0"/>
        <v>20.399999999999999</v>
      </c>
      <c r="L11" s="6">
        <f t="shared" si="4"/>
        <v>20</v>
      </c>
      <c r="M11" s="2">
        <v>1</v>
      </c>
      <c r="N11" s="58">
        <f t="shared" si="5"/>
        <v>8</v>
      </c>
      <c r="O11" s="2">
        <f t="shared" si="6"/>
        <v>3</v>
      </c>
      <c r="P11" s="2">
        <v>1</v>
      </c>
      <c r="Q11" s="2">
        <f t="shared" si="7"/>
        <v>1</v>
      </c>
      <c r="R11" s="2">
        <f t="shared" si="8"/>
        <v>2</v>
      </c>
      <c r="S11" s="7"/>
    </row>
    <row r="12" spans="1:20" ht="29.45" customHeight="1">
      <c r="A12" s="22">
        <v>9</v>
      </c>
      <c r="B12" s="22" t="s">
        <v>8</v>
      </c>
      <c r="C12" s="11">
        <v>282</v>
      </c>
      <c r="D12" s="18">
        <v>23</v>
      </c>
      <c r="E12" s="6">
        <v>25</v>
      </c>
      <c r="F12" s="15">
        <f t="shared" si="1"/>
        <v>37.949999999999996</v>
      </c>
      <c r="G12" s="28">
        <f t="shared" si="2"/>
        <v>37</v>
      </c>
      <c r="H12" s="9"/>
      <c r="I12" s="7"/>
      <c r="J12" s="9">
        <f t="shared" si="3"/>
        <v>37</v>
      </c>
      <c r="K12" s="7">
        <f t="shared" si="0"/>
        <v>39.1</v>
      </c>
      <c r="L12" s="6">
        <f t="shared" si="4"/>
        <v>39</v>
      </c>
      <c r="M12" s="2">
        <v>1</v>
      </c>
      <c r="N12" s="58">
        <f t="shared" si="5"/>
        <v>14</v>
      </c>
      <c r="O12" s="2">
        <f t="shared" si="6"/>
        <v>5</v>
      </c>
      <c r="P12" s="2">
        <v>1</v>
      </c>
      <c r="Q12" s="2">
        <f t="shared" si="7"/>
        <v>2</v>
      </c>
      <c r="R12" s="2">
        <f t="shared" si="8"/>
        <v>3</v>
      </c>
      <c r="S12" s="7"/>
    </row>
    <row r="13" spans="1:20" ht="27" customHeight="1">
      <c r="A13" s="22">
        <v>10</v>
      </c>
      <c r="B13" s="22" t="s">
        <v>9</v>
      </c>
      <c r="C13" s="11">
        <v>1032</v>
      </c>
      <c r="D13" s="18">
        <v>63</v>
      </c>
      <c r="E13" s="6">
        <v>67</v>
      </c>
      <c r="F13" s="15">
        <f t="shared" si="1"/>
        <v>103.94999999999999</v>
      </c>
      <c r="G13" s="28">
        <f t="shared" si="2"/>
        <v>103</v>
      </c>
      <c r="H13" s="9"/>
      <c r="I13" s="7"/>
      <c r="J13" s="9">
        <f t="shared" si="3"/>
        <v>103</v>
      </c>
      <c r="K13" s="7">
        <f t="shared" si="0"/>
        <v>107.1</v>
      </c>
      <c r="L13" s="6">
        <f t="shared" si="4"/>
        <v>107</v>
      </c>
      <c r="M13" s="2">
        <v>1</v>
      </c>
      <c r="N13" s="58">
        <f t="shared" si="5"/>
        <v>38</v>
      </c>
      <c r="O13" s="2">
        <f t="shared" si="6"/>
        <v>13</v>
      </c>
      <c r="P13" s="2">
        <v>1</v>
      </c>
      <c r="Q13" s="2">
        <f t="shared" si="7"/>
        <v>4</v>
      </c>
      <c r="R13" s="2">
        <f t="shared" si="8"/>
        <v>7</v>
      </c>
      <c r="S13" s="7"/>
    </row>
    <row r="14" spans="1:20" ht="27.6" customHeight="1">
      <c r="A14" s="22">
        <v>11</v>
      </c>
      <c r="B14" s="22" t="s">
        <v>10</v>
      </c>
      <c r="C14" s="11">
        <v>76</v>
      </c>
      <c r="D14" s="18">
        <v>12</v>
      </c>
      <c r="E14" s="6">
        <v>12</v>
      </c>
      <c r="F14" s="15">
        <f t="shared" si="1"/>
        <v>19.799999999999997</v>
      </c>
      <c r="G14" s="28">
        <f t="shared" si="2"/>
        <v>19</v>
      </c>
      <c r="H14" s="9">
        <v>1</v>
      </c>
      <c r="I14" s="7"/>
      <c r="J14" s="9">
        <f t="shared" si="3"/>
        <v>20</v>
      </c>
      <c r="K14" s="7">
        <f t="shared" si="0"/>
        <v>20.399999999999999</v>
      </c>
      <c r="L14" s="6">
        <f t="shared" si="4"/>
        <v>20</v>
      </c>
      <c r="M14" s="2">
        <v>1</v>
      </c>
      <c r="N14" s="58">
        <f t="shared" si="5"/>
        <v>8</v>
      </c>
      <c r="O14" s="2">
        <f t="shared" si="6"/>
        <v>3</v>
      </c>
      <c r="P14" s="2">
        <v>1</v>
      </c>
      <c r="Q14" s="2">
        <f t="shared" si="7"/>
        <v>1</v>
      </c>
      <c r="R14" s="2">
        <f t="shared" si="8"/>
        <v>2</v>
      </c>
      <c r="S14" s="7"/>
      <c r="T14" t="s">
        <v>193</v>
      </c>
    </row>
    <row r="15" spans="1:20" ht="21.6" customHeight="1">
      <c r="A15" s="22">
        <v>12</v>
      </c>
      <c r="B15" s="22" t="s">
        <v>11</v>
      </c>
      <c r="C15" s="11">
        <v>73</v>
      </c>
      <c r="D15" s="18">
        <v>11</v>
      </c>
      <c r="E15" s="6">
        <v>12</v>
      </c>
      <c r="F15" s="15">
        <f t="shared" si="1"/>
        <v>18.149999999999999</v>
      </c>
      <c r="G15" s="28">
        <f t="shared" si="2"/>
        <v>18</v>
      </c>
      <c r="H15" s="9">
        <v>1</v>
      </c>
      <c r="I15" s="7"/>
      <c r="J15" s="9">
        <f t="shared" si="3"/>
        <v>19</v>
      </c>
      <c r="K15" s="7">
        <f t="shared" si="0"/>
        <v>18.7</v>
      </c>
      <c r="L15" s="6">
        <f t="shared" si="4"/>
        <v>18</v>
      </c>
      <c r="M15" s="2">
        <v>1</v>
      </c>
      <c r="N15" s="58">
        <f t="shared" si="5"/>
        <v>7</v>
      </c>
      <c r="O15" s="2">
        <f t="shared" si="6"/>
        <v>3</v>
      </c>
      <c r="P15" s="2">
        <v>1</v>
      </c>
      <c r="Q15" s="2">
        <f t="shared" si="7"/>
        <v>1</v>
      </c>
      <c r="R15" s="2">
        <f t="shared" si="8"/>
        <v>2</v>
      </c>
      <c r="S15" s="7"/>
    </row>
    <row r="16" spans="1:20" ht="22.9" customHeight="1">
      <c r="A16" s="22">
        <v>13</v>
      </c>
      <c r="B16" s="22" t="s">
        <v>12</v>
      </c>
      <c r="C16" s="11">
        <v>69</v>
      </c>
      <c r="D16" s="18">
        <v>12</v>
      </c>
      <c r="E16" s="6">
        <v>12</v>
      </c>
      <c r="F16" s="15">
        <f t="shared" si="1"/>
        <v>19.799999999999997</v>
      </c>
      <c r="G16" s="28">
        <f t="shared" si="2"/>
        <v>19</v>
      </c>
      <c r="H16" s="9">
        <v>1</v>
      </c>
      <c r="I16" s="7">
        <v>1</v>
      </c>
      <c r="J16" s="9">
        <f t="shared" si="3"/>
        <v>21</v>
      </c>
      <c r="K16" s="7">
        <f t="shared" si="0"/>
        <v>20.399999999999999</v>
      </c>
      <c r="L16" s="6">
        <f t="shared" si="4"/>
        <v>20</v>
      </c>
      <c r="M16" s="2">
        <v>1</v>
      </c>
      <c r="N16" s="58">
        <f t="shared" si="5"/>
        <v>8</v>
      </c>
      <c r="O16" s="2">
        <f t="shared" si="6"/>
        <v>3</v>
      </c>
      <c r="P16" s="2">
        <v>1</v>
      </c>
      <c r="Q16" s="2">
        <f t="shared" si="7"/>
        <v>1</v>
      </c>
      <c r="R16" s="2">
        <f t="shared" si="8"/>
        <v>2</v>
      </c>
      <c r="S16" s="7"/>
      <c r="T16" s="46" t="s">
        <v>196</v>
      </c>
    </row>
    <row r="17" spans="1:20" ht="25.15" customHeight="1">
      <c r="A17" s="22">
        <v>14</v>
      </c>
      <c r="B17" s="22" t="s">
        <v>13</v>
      </c>
      <c r="C17" s="11">
        <v>1299</v>
      </c>
      <c r="D17" s="54">
        <v>79</v>
      </c>
      <c r="E17" s="6">
        <v>82</v>
      </c>
      <c r="F17" s="15">
        <f t="shared" si="1"/>
        <v>130.35</v>
      </c>
      <c r="G17" s="28">
        <f t="shared" si="2"/>
        <v>130</v>
      </c>
      <c r="H17" s="9"/>
      <c r="I17" s="7"/>
      <c r="J17" s="9">
        <f t="shared" si="3"/>
        <v>130</v>
      </c>
      <c r="K17" s="7">
        <f t="shared" si="0"/>
        <v>134.29999999999998</v>
      </c>
      <c r="L17" s="6">
        <f t="shared" si="4"/>
        <v>134</v>
      </c>
      <c r="M17" s="2">
        <v>1</v>
      </c>
      <c r="N17" s="58">
        <f t="shared" si="5"/>
        <v>48</v>
      </c>
      <c r="O17" s="2">
        <f t="shared" si="6"/>
        <v>16</v>
      </c>
      <c r="P17" s="2">
        <v>1</v>
      </c>
      <c r="Q17" s="2">
        <f t="shared" si="7"/>
        <v>4</v>
      </c>
      <c r="R17" s="2">
        <f t="shared" si="8"/>
        <v>8</v>
      </c>
      <c r="S17" s="7"/>
    </row>
    <row r="18" spans="1:20" ht="27" customHeight="1">
      <c r="A18" s="22">
        <v>15</v>
      </c>
      <c r="B18" s="22" t="s">
        <v>168</v>
      </c>
      <c r="C18" s="11">
        <v>1059</v>
      </c>
      <c r="D18" s="18">
        <v>63</v>
      </c>
      <c r="E18" s="6">
        <v>68</v>
      </c>
      <c r="F18" s="15">
        <f t="shared" si="1"/>
        <v>103.94999999999999</v>
      </c>
      <c r="G18" s="28">
        <f t="shared" si="2"/>
        <v>103</v>
      </c>
      <c r="H18" s="9"/>
      <c r="I18" s="7"/>
      <c r="J18" s="9">
        <f t="shared" si="3"/>
        <v>103</v>
      </c>
      <c r="K18" s="7">
        <f t="shared" si="0"/>
        <v>107.1</v>
      </c>
      <c r="L18" s="6">
        <f t="shared" si="4"/>
        <v>107</v>
      </c>
      <c r="M18" s="2">
        <v>1</v>
      </c>
      <c r="N18" s="58">
        <f t="shared" si="5"/>
        <v>38</v>
      </c>
      <c r="O18" s="2">
        <f t="shared" si="6"/>
        <v>13</v>
      </c>
      <c r="P18" s="2">
        <v>1</v>
      </c>
      <c r="Q18" s="2">
        <f t="shared" si="7"/>
        <v>4</v>
      </c>
      <c r="R18" s="2">
        <f t="shared" si="8"/>
        <v>7</v>
      </c>
      <c r="S18" s="7"/>
    </row>
    <row r="19" spans="1:20" ht="22.9" customHeight="1">
      <c r="A19" s="22">
        <v>16</v>
      </c>
      <c r="B19" s="22" t="s">
        <v>169</v>
      </c>
      <c r="C19" s="11">
        <v>558</v>
      </c>
      <c r="D19" s="18">
        <v>37</v>
      </c>
      <c r="E19" s="25">
        <v>39</v>
      </c>
      <c r="F19" s="15">
        <f t="shared" si="1"/>
        <v>61.05</v>
      </c>
      <c r="G19" s="28">
        <f t="shared" si="2"/>
        <v>61</v>
      </c>
      <c r="H19" s="9"/>
      <c r="I19" s="7"/>
      <c r="J19" s="9">
        <f t="shared" si="3"/>
        <v>61</v>
      </c>
      <c r="K19" s="7">
        <f t="shared" si="0"/>
        <v>62.9</v>
      </c>
      <c r="L19" s="6">
        <f t="shared" si="4"/>
        <v>62</v>
      </c>
      <c r="M19" s="2">
        <v>1</v>
      </c>
      <c r="N19" s="58">
        <f t="shared" si="5"/>
        <v>23</v>
      </c>
      <c r="O19" s="2">
        <f t="shared" si="6"/>
        <v>8</v>
      </c>
      <c r="P19" s="2">
        <v>1</v>
      </c>
      <c r="Q19" s="2">
        <f t="shared" si="7"/>
        <v>2</v>
      </c>
      <c r="R19" s="2">
        <f t="shared" si="8"/>
        <v>4</v>
      </c>
      <c r="S19" s="7"/>
    </row>
    <row r="20" spans="1:20" ht="28.15" customHeight="1">
      <c r="A20" s="22">
        <v>17</v>
      </c>
      <c r="B20" s="22" t="s">
        <v>14</v>
      </c>
      <c r="C20" s="11">
        <v>448</v>
      </c>
      <c r="D20" s="18">
        <v>32</v>
      </c>
      <c r="E20" s="6">
        <v>33</v>
      </c>
      <c r="F20" s="15">
        <f t="shared" si="1"/>
        <v>52.8</v>
      </c>
      <c r="G20" s="28">
        <f t="shared" si="2"/>
        <v>52</v>
      </c>
      <c r="H20" s="9"/>
      <c r="I20" s="7"/>
      <c r="J20" s="9">
        <f t="shared" si="3"/>
        <v>52</v>
      </c>
      <c r="K20" s="7">
        <f t="shared" si="0"/>
        <v>54.4</v>
      </c>
      <c r="L20" s="6">
        <f t="shared" si="4"/>
        <v>54</v>
      </c>
      <c r="M20" s="2">
        <v>1</v>
      </c>
      <c r="N20" s="58">
        <f t="shared" si="5"/>
        <v>20</v>
      </c>
      <c r="O20" s="2">
        <f t="shared" si="6"/>
        <v>7</v>
      </c>
      <c r="P20" s="2">
        <v>1</v>
      </c>
      <c r="Q20" s="2">
        <f t="shared" si="7"/>
        <v>2</v>
      </c>
      <c r="R20" s="2">
        <f t="shared" si="8"/>
        <v>4</v>
      </c>
      <c r="S20" s="7"/>
    </row>
    <row r="21" spans="1:20" ht="27.6" customHeight="1">
      <c r="A21" s="22">
        <v>18</v>
      </c>
      <c r="B21" s="22" t="s">
        <v>15</v>
      </c>
      <c r="C21" s="2">
        <v>98</v>
      </c>
      <c r="D21" s="18">
        <v>13</v>
      </c>
      <c r="E21" s="6">
        <v>12</v>
      </c>
      <c r="F21" s="15">
        <f t="shared" si="1"/>
        <v>21.45</v>
      </c>
      <c r="G21" s="28">
        <f t="shared" si="2"/>
        <v>21</v>
      </c>
      <c r="H21" s="9">
        <v>1</v>
      </c>
      <c r="I21" s="7">
        <v>2</v>
      </c>
      <c r="J21" s="9">
        <f t="shared" si="3"/>
        <v>24</v>
      </c>
      <c r="K21" s="7">
        <f t="shared" si="0"/>
        <v>22.099999999999998</v>
      </c>
      <c r="L21" s="6">
        <f t="shared" si="4"/>
        <v>22</v>
      </c>
      <c r="M21" s="2">
        <v>1</v>
      </c>
      <c r="N21" s="58">
        <f t="shared" si="5"/>
        <v>8</v>
      </c>
      <c r="O21" s="2">
        <f t="shared" si="6"/>
        <v>3</v>
      </c>
      <c r="P21" s="2">
        <v>1</v>
      </c>
      <c r="Q21" s="2">
        <f t="shared" si="7"/>
        <v>1</v>
      </c>
      <c r="R21" s="2">
        <f t="shared" si="8"/>
        <v>2</v>
      </c>
      <c r="S21" s="7"/>
      <c r="T21" s="46" t="s">
        <v>194</v>
      </c>
    </row>
    <row r="22" spans="1:20" ht="26.45" customHeight="1">
      <c r="A22" s="22">
        <v>19</v>
      </c>
      <c r="B22" s="22" t="s">
        <v>16</v>
      </c>
      <c r="C22" s="2">
        <v>100</v>
      </c>
      <c r="D22" s="18">
        <v>11</v>
      </c>
      <c r="E22" s="6">
        <v>12</v>
      </c>
      <c r="F22" s="15">
        <f t="shared" si="1"/>
        <v>18.149999999999999</v>
      </c>
      <c r="G22" s="28">
        <f t="shared" si="2"/>
        <v>18</v>
      </c>
      <c r="H22" s="9">
        <v>1</v>
      </c>
      <c r="I22" s="7"/>
      <c r="J22" s="9">
        <f t="shared" si="3"/>
        <v>19</v>
      </c>
      <c r="K22" s="7">
        <f t="shared" si="0"/>
        <v>18.7</v>
      </c>
      <c r="L22" s="6">
        <f t="shared" si="4"/>
        <v>18</v>
      </c>
      <c r="M22" s="2">
        <v>1</v>
      </c>
      <c r="N22" s="58">
        <f t="shared" si="5"/>
        <v>7</v>
      </c>
      <c r="O22" s="2">
        <f t="shared" si="6"/>
        <v>3</v>
      </c>
      <c r="P22" s="2">
        <v>1</v>
      </c>
      <c r="Q22" s="2">
        <f t="shared" si="7"/>
        <v>1</v>
      </c>
      <c r="R22" s="2">
        <f t="shared" si="8"/>
        <v>2</v>
      </c>
      <c r="S22" s="7"/>
    </row>
    <row r="23" spans="1:20" ht="33" customHeight="1">
      <c r="A23" s="22">
        <v>20</v>
      </c>
      <c r="B23" s="22" t="s">
        <v>17</v>
      </c>
      <c r="C23" s="2">
        <v>26</v>
      </c>
      <c r="D23" s="18">
        <v>11</v>
      </c>
      <c r="E23" s="6">
        <v>12</v>
      </c>
      <c r="F23" s="15">
        <f t="shared" si="1"/>
        <v>18.149999999999999</v>
      </c>
      <c r="G23" s="28">
        <f t="shared" si="2"/>
        <v>18</v>
      </c>
      <c r="H23" s="9"/>
      <c r="I23" s="7"/>
      <c r="J23" s="9">
        <f t="shared" si="3"/>
        <v>18</v>
      </c>
      <c r="K23" s="7">
        <f t="shared" si="0"/>
        <v>18.7</v>
      </c>
      <c r="L23" s="6">
        <f t="shared" si="4"/>
        <v>18</v>
      </c>
      <c r="M23" s="2">
        <v>1</v>
      </c>
      <c r="N23" s="58">
        <f t="shared" si="5"/>
        <v>7</v>
      </c>
      <c r="O23" s="2">
        <f t="shared" si="6"/>
        <v>3</v>
      </c>
      <c r="P23" s="2">
        <v>1</v>
      </c>
      <c r="Q23" s="2">
        <f t="shared" si="7"/>
        <v>1</v>
      </c>
      <c r="R23" s="2">
        <f t="shared" si="8"/>
        <v>2</v>
      </c>
      <c r="S23" s="7"/>
    </row>
    <row r="24" spans="1:20" ht="28.15" customHeight="1">
      <c r="A24" s="22">
        <v>21</v>
      </c>
      <c r="B24" s="22" t="s">
        <v>18</v>
      </c>
      <c r="C24" s="2">
        <v>47</v>
      </c>
      <c r="D24" s="18">
        <v>11</v>
      </c>
      <c r="E24" s="6">
        <v>12</v>
      </c>
      <c r="F24" s="15">
        <f t="shared" si="1"/>
        <v>18.149999999999999</v>
      </c>
      <c r="G24" s="28">
        <f t="shared" si="2"/>
        <v>18</v>
      </c>
      <c r="H24" s="9"/>
      <c r="I24" s="7"/>
      <c r="J24" s="9">
        <f t="shared" si="3"/>
        <v>18</v>
      </c>
      <c r="K24" s="7">
        <f t="shared" si="0"/>
        <v>18.7</v>
      </c>
      <c r="L24" s="6">
        <f t="shared" si="4"/>
        <v>18</v>
      </c>
      <c r="M24" s="2">
        <v>1</v>
      </c>
      <c r="N24" s="58">
        <f t="shared" si="5"/>
        <v>7</v>
      </c>
      <c r="O24" s="2">
        <f t="shared" si="6"/>
        <v>3</v>
      </c>
      <c r="P24" s="2">
        <v>1</v>
      </c>
      <c r="Q24" s="2">
        <f t="shared" si="7"/>
        <v>1</v>
      </c>
      <c r="R24" s="2">
        <f t="shared" si="8"/>
        <v>2</v>
      </c>
      <c r="S24" s="7"/>
    </row>
    <row r="25" spans="1:20" ht="28.15" customHeight="1">
      <c r="A25" s="22">
        <v>22</v>
      </c>
      <c r="B25" s="22" t="s">
        <v>19</v>
      </c>
      <c r="C25" s="2">
        <v>108</v>
      </c>
      <c r="D25" s="18">
        <v>11</v>
      </c>
      <c r="E25" s="6">
        <v>12</v>
      </c>
      <c r="F25" s="15">
        <f t="shared" si="1"/>
        <v>18.149999999999999</v>
      </c>
      <c r="G25" s="28">
        <f t="shared" si="2"/>
        <v>18</v>
      </c>
      <c r="H25" s="9">
        <v>1</v>
      </c>
      <c r="I25" s="7"/>
      <c r="J25" s="9">
        <f t="shared" si="3"/>
        <v>19</v>
      </c>
      <c r="K25" s="7">
        <f t="shared" si="0"/>
        <v>18.7</v>
      </c>
      <c r="L25" s="6">
        <f t="shared" si="4"/>
        <v>18</v>
      </c>
      <c r="M25" s="2">
        <v>1</v>
      </c>
      <c r="N25" s="58">
        <f t="shared" si="5"/>
        <v>7</v>
      </c>
      <c r="O25" s="2">
        <f t="shared" si="6"/>
        <v>3</v>
      </c>
      <c r="P25" s="2">
        <v>1</v>
      </c>
      <c r="Q25" s="2">
        <f t="shared" si="7"/>
        <v>1</v>
      </c>
      <c r="R25" s="2">
        <f t="shared" si="8"/>
        <v>2</v>
      </c>
      <c r="S25" s="7"/>
    </row>
    <row r="26" spans="1:20" ht="28.15" customHeight="1">
      <c r="A26" s="22">
        <v>23</v>
      </c>
      <c r="B26" s="22" t="s">
        <v>20</v>
      </c>
      <c r="C26" s="11">
        <v>1221</v>
      </c>
      <c r="D26" s="18">
        <v>75</v>
      </c>
      <c r="E26" s="6">
        <v>79</v>
      </c>
      <c r="F26" s="15">
        <f t="shared" si="1"/>
        <v>123.75</v>
      </c>
      <c r="G26" s="28">
        <f t="shared" si="2"/>
        <v>123</v>
      </c>
      <c r="H26" s="9"/>
      <c r="I26" s="7"/>
      <c r="J26" s="9">
        <f t="shared" si="3"/>
        <v>123</v>
      </c>
      <c r="K26" s="7">
        <f t="shared" si="0"/>
        <v>127.5</v>
      </c>
      <c r="L26" s="6">
        <f t="shared" si="4"/>
        <v>127</v>
      </c>
      <c r="M26" s="2">
        <v>1</v>
      </c>
      <c r="N26" s="58">
        <f t="shared" si="5"/>
        <v>45</v>
      </c>
      <c r="O26" s="2">
        <f t="shared" si="6"/>
        <v>15</v>
      </c>
      <c r="P26" s="2">
        <v>1</v>
      </c>
      <c r="Q26" s="2">
        <f t="shared" si="7"/>
        <v>4</v>
      </c>
      <c r="R26" s="2">
        <f t="shared" si="8"/>
        <v>8</v>
      </c>
      <c r="S26" s="7"/>
    </row>
    <row r="27" spans="1:20" ht="30" customHeight="1">
      <c r="A27" s="22">
        <v>24</v>
      </c>
      <c r="B27" s="22" t="s">
        <v>21</v>
      </c>
      <c r="C27" s="2">
        <v>56</v>
      </c>
      <c r="D27" s="18">
        <v>11</v>
      </c>
      <c r="E27" s="6">
        <v>12</v>
      </c>
      <c r="F27" s="15">
        <f t="shared" si="1"/>
        <v>18.149999999999999</v>
      </c>
      <c r="G27" s="28">
        <f t="shared" si="2"/>
        <v>18</v>
      </c>
      <c r="H27" s="9">
        <v>1</v>
      </c>
      <c r="I27" s="7"/>
      <c r="J27" s="9">
        <f t="shared" si="3"/>
        <v>19</v>
      </c>
      <c r="K27" s="7">
        <f t="shared" si="0"/>
        <v>18.7</v>
      </c>
      <c r="L27" s="6">
        <f t="shared" si="4"/>
        <v>18</v>
      </c>
      <c r="M27" s="2">
        <v>1</v>
      </c>
      <c r="N27" s="58">
        <f t="shared" si="5"/>
        <v>7</v>
      </c>
      <c r="O27" s="2">
        <f t="shared" si="6"/>
        <v>3</v>
      </c>
      <c r="P27" s="2">
        <v>1</v>
      </c>
      <c r="Q27" s="2">
        <f t="shared" si="7"/>
        <v>1</v>
      </c>
      <c r="R27" s="2">
        <f t="shared" si="8"/>
        <v>2</v>
      </c>
      <c r="S27" s="7"/>
    </row>
    <row r="28" spans="1:20" ht="33" customHeight="1">
      <c r="A28" s="22">
        <v>25</v>
      </c>
      <c r="B28" s="22" t="s">
        <v>22</v>
      </c>
      <c r="C28" s="11">
        <v>154</v>
      </c>
      <c r="D28" s="18">
        <v>15</v>
      </c>
      <c r="E28" s="6">
        <v>16</v>
      </c>
      <c r="F28" s="15">
        <f t="shared" si="1"/>
        <v>24.75</v>
      </c>
      <c r="G28" s="28">
        <f t="shared" si="2"/>
        <v>24</v>
      </c>
      <c r="H28" s="9"/>
      <c r="I28" s="7"/>
      <c r="J28" s="9">
        <f t="shared" si="3"/>
        <v>24</v>
      </c>
      <c r="K28" s="7">
        <f t="shared" si="0"/>
        <v>25.5</v>
      </c>
      <c r="L28" s="6">
        <f t="shared" si="4"/>
        <v>25</v>
      </c>
      <c r="M28" s="2">
        <v>1</v>
      </c>
      <c r="N28" s="58">
        <f t="shared" si="5"/>
        <v>9</v>
      </c>
      <c r="O28" s="2">
        <f t="shared" si="6"/>
        <v>3</v>
      </c>
      <c r="P28" s="2">
        <v>1</v>
      </c>
      <c r="Q28" s="2">
        <f t="shared" si="7"/>
        <v>1</v>
      </c>
      <c r="R28" s="2">
        <f t="shared" si="8"/>
        <v>2</v>
      </c>
      <c r="S28" s="7"/>
    </row>
    <row r="29" spans="1:20" ht="28.15" customHeight="1">
      <c r="A29" s="22">
        <v>26</v>
      </c>
      <c r="B29" s="22" t="s">
        <v>23</v>
      </c>
      <c r="C29" s="11">
        <v>81</v>
      </c>
      <c r="D29" s="18">
        <v>11</v>
      </c>
      <c r="E29" s="6">
        <v>12</v>
      </c>
      <c r="F29" s="15">
        <f t="shared" si="1"/>
        <v>18.149999999999999</v>
      </c>
      <c r="G29" s="28">
        <f t="shared" si="2"/>
        <v>18</v>
      </c>
      <c r="H29" s="9" t="s">
        <v>188</v>
      </c>
      <c r="I29" s="7"/>
      <c r="J29" s="9">
        <v>9</v>
      </c>
      <c r="K29" s="7">
        <f t="shared" si="0"/>
        <v>18.7</v>
      </c>
      <c r="L29" s="6">
        <f t="shared" si="4"/>
        <v>18</v>
      </c>
      <c r="M29" s="2">
        <v>1</v>
      </c>
      <c r="N29" s="58">
        <f t="shared" si="5"/>
        <v>7</v>
      </c>
      <c r="O29" s="2">
        <f t="shared" si="6"/>
        <v>3</v>
      </c>
      <c r="P29" s="2">
        <v>1</v>
      </c>
      <c r="Q29" s="2">
        <f t="shared" si="7"/>
        <v>1</v>
      </c>
      <c r="R29" s="2">
        <f t="shared" si="8"/>
        <v>2</v>
      </c>
      <c r="S29" s="7"/>
    </row>
    <row r="30" spans="1:20" ht="33" customHeight="1">
      <c r="A30" s="22">
        <v>27</v>
      </c>
      <c r="B30" s="22" t="s">
        <v>24</v>
      </c>
      <c r="C30" s="11">
        <v>335</v>
      </c>
      <c r="D30" s="18">
        <v>25</v>
      </c>
      <c r="E30" s="6">
        <v>28</v>
      </c>
      <c r="F30" s="15">
        <f t="shared" si="1"/>
        <v>41.25</v>
      </c>
      <c r="G30" s="28">
        <f t="shared" si="2"/>
        <v>41</v>
      </c>
      <c r="H30" s="9"/>
      <c r="I30" s="7"/>
      <c r="J30" s="9">
        <f t="shared" si="3"/>
        <v>41</v>
      </c>
      <c r="K30" s="7">
        <f t="shared" si="0"/>
        <v>42.5</v>
      </c>
      <c r="L30" s="6">
        <f t="shared" si="4"/>
        <v>42</v>
      </c>
      <c r="M30" s="2">
        <v>1</v>
      </c>
      <c r="N30" s="58">
        <f t="shared" si="5"/>
        <v>15</v>
      </c>
      <c r="O30" s="2">
        <f t="shared" si="6"/>
        <v>5</v>
      </c>
      <c r="P30" s="2">
        <v>1</v>
      </c>
      <c r="Q30" s="2">
        <f t="shared" si="7"/>
        <v>2</v>
      </c>
      <c r="R30" s="2">
        <f t="shared" si="8"/>
        <v>3</v>
      </c>
      <c r="S30" s="7"/>
    </row>
    <row r="31" spans="1:20" ht="29.45" customHeight="1">
      <c r="A31" s="22">
        <v>28</v>
      </c>
      <c r="B31" s="22" t="s">
        <v>25</v>
      </c>
      <c r="C31" s="11">
        <v>256</v>
      </c>
      <c r="D31" s="54">
        <v>20</v>
      </c>
      <c r="E31" s="6">
        <v>19</v>
      </c>
      <c r="F31" s="15">
        <f t="shared" si="1"/>
        <v>33</v>
      </c>
      <c r="G31" s="28">
        <f t="shared" si="2"/>
        <v>33</v>
      </c>
      <c r="H31" s="9"/>
      <c r="I31" s="7"/>
      <c r="J31" s="9">
        <f t="shared" si="3"/>
        <v>33</v>
      </c>
      <c r="K31" s="7">
        <f t="shared" si="0"/>
        <v>34</v>
      </c>
      <c r="L31" s="6">
        <f t="shared" si="4"/>
        <v>34</v>
      </c>
      <c r="M31" s="2">
        <v>1</v>
      </c>
      <c r="N31" s="58">
        <f t="shared" si="5"/>
        <v>12</v>
      </c>
      <c r="O31" s="2">
        <f t="shared" si="6"/>
        <v>4</v>
      </c>
      <c r="P31" s="2">
        <v>1</v>
      </c>
      <c r="Q31" s="2">
        <f t="shared" si="7"/>
        <v>1</v>
      </c>
      <c r="R31" s="2">
        <f t="shared" si="8"/>
        <v>2</v>
      </c>
      <c r="S31" s="7"/>
    </row>
    <row r="32" spans="1:20" ht="33" customHeight="1">
      <c r="A32" s="22">
        <v>29</v>
      </c>
      <c r="B32" s="22" t="s">
        <v>26</v>
      </c>
      <c r="C32" s="11">
        <v>1209</v>
      </c>
      <c r="D32" s="18">
        <v>75</v>
      </c>
      <c r="E32" s="6">
        <v>79</v>
      </c>
      <c r="F32" s="15">
        <f t="shared" si="1"/>
        <v>123.75</v>
      </c>
      <c r="G32" s="28">
        <f t="shared" si="2"/>
        <v>123</v>
      </c>
      <c r="H32" s="41"/>
      <c r="I32" s="19"/>
      <c r="J32" s="9">
        <f t="shared" si="3"/>
        <v>123</v>
      </c>
      <c r="K32" s="7">
        <f t="shared" si="0"/>
        <v>127.5</v>
      </c>
      <c r="L32" s="6">
        <f t="shared" si="4"/>
        <v>127</v>
      </c>
      <c r="M32" s="2">
        <v>1</v>
      </c>
      <c r="N32" s="58">
        <f t="shared" si="5"/>
        <v>45</v>
      </c>
      <c r="O32" s="2">
        <f t="shared" si="6"/>
        <v>15</v>
      </c>
      <c r="P32" s="2">
        <v>1</v>
      </c>
      <c r="Q32" s="2">
        <f t="shared" si="7"/>
        <v>4</v>
      </c>
      <c r="R32" s="2">
        <f t="shared" si="8"/>
        <v>8</v>
      </c>
      <c r="S32" s="7"/>
    </row>
    <row r="33" spans="1:19" ht="23.45" customHeight="1">
      <c r="A33" s="22">
        <v>30</v>
      </c>
      <c r="B33" s="22" t="s">
        <v>27</v>
      </c>
      <c r="C33" s="11">
        <v>1109</v>
      </c>
      <c r="D33" s="18">
        <v>68</v>
      </c>
      <c r="E33" s="6">
        <v>73</v>
      </c>
      <c r="F33" s="15">
        <f t="shared" si="1"/>
        <v>112.19999999999999</v>
      </c>
      <c r="G33" s="28">
        <f t="shared" si="2"/>
        <v>112</v>
      </c>
      <c r="H33" s="9"/>
      <c r="I33" s="7"/>
      <c r="J33" s="9">
        <f t="shared" si="3"/>
        <v>112</v>
      </c>
      <c r="K33" s="7">
        <f t="shared" si="0"/>
        <v>115.6</v>
      </c>
      <c r="L33" s="6">
        <f t="shared" si="4"/>
        <v>115</v>
      </c>
      <c r="M33" s="2">
        <v>1</v>
      </c>
      <c r="N33" s="58">
        <f t="shared" si="5"/>
        <v>41</v>
      </c>
      <c r="O33" s="2">
        <f t="shared" si="6"/>
        <v>14</v>
      </c>
      <c r="P33" s="2">
        <v>1</v>
      </c>
      <c r="Q33" s="2">
        <f t="shared" si="7"/>
        <v>4</v>
      </c>
      <c r="R33" s="2">
        <f t="shared" si="8"/>
        <v>7</v>
      </c>
      <c r="S33" s="7"/>
    </row>
    <row r="34" spans="1:19" ht="26.45" customHeight="1">
      <c r="A34" s="22">
        <v>31</v>
      </c>
      <c r="B34" s="22" t="s">
        <v>28</v>
      </c>
      <c r="C34" s="11">
        <v>199</v>
      </c>
      <c r="D34" s="54">
        <v>19</v>
      </c>
      <c r="E34" s="6">
        <v>21</v>
      </c>
      <c r="F34" s="15">
        <f t="shared" si="1"/>
        <v>31.349999999999998</v>
      </c>
      <c r="G34" s="28">
        <f t="shared" si="2"/>
        <v>31</v>
      </c>
      <c r="H34" s="9"/>
      <c r="I34" s="7"/>
      <c r="J34" s="9">
        <f t="shared" si="3"/>
        <v>31</v>
      </c>
      <c r="K34" s="7">
        <f t="shared" si="0"/>
        <v>32.299999999999997</v>
      </c>
      <c r="L34" s="6">
        <f t="shared" si="4"/>
        <v>32</v>
      </c>
      <c r="M34" s="2">
        <v>1</v>
      </c>
      <c r="N34" s="58">
        <f t="shared" si="5"/>
        <v>12</v>
      </c>
      <c r="O34" s="2">
        <f t="shared" si="6"/>
        <v>4</v>
      </c>
      <c r="P34" s="2">
        <v>1</v>
      </c>
      <c r="Q34" s="2">
        <f t="shared" si="7"/>
        <v>1</v>
      </c>
      <c r="R34" s="2">
        <f t="shared" si="8"/>
        <v>2</v>
      </c>
      <c r="S34" s="7"/>
    </row>
    <row r="35" spans="1:19" ht="24" customHeight="1">
      <c r="A35" s="22">
        <v>32</v>
      </c>
      <c r="B35" s="22" t="s">
        <v>29</v>
      </c>
      <c r="C35" s="11">
        <v>243</v>
      </c>
      <c r="D35" s="18">
        <v>19</v>
      </c>
      <c r="E35" s="6">
        <v>19</v>
      </c>
      <c r="F35" s="15">
        <f t="shared" si="1"/>
        <v>31.349999999999998</v>
      </c>
      <c r="G35" s="28">
        <f t="shared" si="2"/>
        <v>31</v>
      </c>
      <c r="H35" s="9"/>
      <c r="I35" s="7">
        <v>1</v>
      </c>
      <c r="J35" s="9">
        <f t="shared" si="3"/>
        <v>32</v>
      </c>
      <c r="K35" s="7">
        <f t="shared" si="0"/>
        <v>32.299999999999997</v>
      </c>
      <c r="L35" s="6">
        <f t="shared" si="4"/>
        <v>32</v>
      </c>
      <c r="M35" s="2">
        <v>1</v>
      </c>
      <c r="N35" s="58">
        <f t="shared" si="5"/>
        <v>12</v>
      </c>
      <c r="O35" s="2">
        <f t="shared" si="6"/>
        <v>4</v>
      </c>
      <c r="P35" s="2">
        <v>1</v>
      </c>
      <c r="Q35" s="2">
        <f t="shared" si="7"/>
        <v>1</v>
      </c>
      <c r="R35" s="2">
        <f t="shared" si="8"/>
        <v>2</v>
      </c>
      <c r="S35" s="7"/>
    </row>
    <row r="36" spans="1:19" ht="29.45" customHeight="1">
      <c r="A36" s="22">
        <v>33</v>
      </c>
      <c r="B36" s="22" t="s">
        <v>30</v>
      </c>
      <c r="C36" s="11">
        <v>898</v>
      </c>
      <c r="D36" s="18">
        <v>56</v>
      </c>
      <c r="E36" s="6">
        <v>60</v>
      </c>
      <c r="F36" s="15">
        <f t="shared" si="1"/>
        <v>92.399999999999991</v>
      </c>
      <c r="G36" s="28">
        <f t="shared" si="2"/>
        <v>92</v>
      </c>
      <c r="H36" s="9"/>
      <c r="I36" s="7"/>
      <c r="J36" s="9">
        <f t="shared" si="3"/>
        <v>92</v>
      </c>
      <c r="K36" s="7">
        <f t="shared" si="0"/>
        <v>95.2</v>
      </c>
      <c r="L36" s="6">
        <f t="shared" si="4"/>
        <v>95</v>
      </c>
      <c r="M36" s="2">
        <v>1</v>
      </c>
      <c r="N36" s="58">
        <f t="shared" si="5"/>
        <v>34</v>
      </c>
      <c r="O36" s="2">
        <f t="shared" si="6"/>
        <v>12</v>
      </c>
      <c r="P36" s="2">
        <v>1</v>
      </c>
      <c r="Q36" s="2">
        <f t="shared" si="7"/>
        <v>3</v>
      </c>
      <c r="R36" s="2">
        <f t="shared" si="8"/>
        <v>6</v>
      </c>
      <c r="S36" s="7"/>
    </row>
    <row r="37" spans="1:19" ht="33" customHeight="1">
      <c r="A37" s="22">
        <v>34</v>
      </c>
      <c r="B37" s="22" t="s">
        <v>31</v>
      </c>
      <c r="C37" s="11">
        <v>267</v>
      </c>
      <c r="D37" s="18">
        <v>20</v>
      </c>
      <c r="E37" s="6">
        <v>21</v>
      </c>
      <c r="F37" s="15">
        <f t="shared" si="1"/>
        <v>33</v>
      </c>
      <c r="G37" s="28">
        <f t="shared" si="2"/>
        <v>33</v>
      </c>
      <c r="H37" s="9"/>
      <c r="I37" s="7"/>
      <c r="J37" s="9">
        <f t="shared" si="3"/>
        <v>33</v>
      </c>
      <c r="K37" s="7">
        <f t="shared" si="0"/>
        <v>34</v>
      </c>
      <c r="L37" s="6">
        <f t="shared" si="4"/>
        <v>34</v>
      </c>
      <c r="M37" s="2">
        <v>1</v>
      </c>
      <c r="N37" s="58">
        <f t="shared" si="5"/>
        <v>12</v>
      </c>
      <c r="O37" s="2">
        <f t="shared" si="6"/>
        <v>4</v>
      </c>
      <c r="P37" s="2">
        <v>1</v>
      </c>
      <c r="Q37" s="2">
        <f t="shared" si="7"/>
        <v>1</v>
      </c>
      <c r="R37" s="2">
        <f t="shared" si="8"/>
        <v>2</v>
      </c>
      <c r="S37" s="7"/>
    </row>
    <row r="38" spans="1:19" ht="24" customHeight="1">
      <c r="A38" s="22">
        <v>35</v>
      </c>
      <c r="B38" s="22" t="s">
        <v>32</v>
      </c>
      <c r="C38" s="11">
        <v>900</v>
      </c>
      <c r="D38" s="18">
        <v>53</v>
      </c>
      <c r="E38" s="6">
        <v>58</v>
      </c>
      <c r="F38" s="15">
        <f t="shared" si="1"/>
        <v>87.449999999999989</v>
      </c>
      <c r="G38" s="28">
        <f t="shared" si="2"/>
        <v>87</v>
      </c>
      <c r="H38" s="9"/>
      <c r="I38" s="7"/>
      <c r="J38" s="9">
        <f t="shared" si="3"/>
        <v>87</v>
      </c>
      <c r="K38" s="7">
        <f t="shared" si="0"/>
        <v>90.1</v>
      </c>
      <c r="L38" s="6">
        <f t="shared" si="4"/>
        <v>90</v>
      </c>
      <c r="M38" s="2">
        <v>1</v>
      </c>
      <c r="N38" s="58">
        <f t="shared" si="5"/>
        <v>32</v>
      </c>
      <c r="O38" s="2">
        <f t="shared" si="6"/>
        <v>11</v>
      </c>
      <c r="P38" s="2">
        <v>1</v>
      </c>
      <c r="Q38" s="2">
        <f t="shared" si="7"/>
        <v>3</v>
      </c>
      <c r="R38" s="2">
        <f t="shared" si="8"/>
        <v>6</v>
      </c>
      <c r="S38" s="7"/>
    </row>
    <row r="39" spans="1:19" ht="26.45" customHeight="1">
      <c r="A39" s="22">
        <v>36</v>
      </c>
      <c r="B39" s="22" t="s">
        <v>33</v>
      </c>
      <c r="C39" s="11">
        <v>602</v>
      </c>
      <c r="D39" s="18">
        <v>43</v>
      </c>
      <c r="E39" s="6">
        <v>47</v>
      </c>
      <c r="F39" s="15">
        <f t="shared" si="1"/>
        <v>70.95</v>
      </c>
      <c r="G39" s="28">
        <f t="shared" si="2"/>
        <v>70</v>
      </c>
      <c r="H39" s="9"/>
      <c r="I39" s="7"/>
      <c r="J39" s="9">
        <f t="shared" si="3"/>
        <v>70</v>
      </c>
      <c r="K39" s="7">
        <f t="shared" si="0"/>
        <v>73.099999999999994</v>
      </c>
      <c r="L39" s="6">
        <f t="shared" si="4"/>
        <v>73</v>
      </c>
      <c r="M39" s="2">
        <v>1</v>
      </c>
      <c r="N39" s="58">
        <f t="shared" si="5"/>
        <v>26</v>
      </c>
      <c r="O39" s="2">
        <f t="shared" si="6"/>
        <v>9</v>
      </c>
      <c r="P39" s="2">
        <v>1</v>
      </c>
      <c r="Q39" s="2">
        <f t="shared" si="7"/>
        <v>3</v>
      </c>
      <c r="R39" s="2">
        <f t="shared" si="8"/>
        <v>5</v>
      </c>
      <c r="S39" s="7"/>
    </row>
    <row r="40" spans="1:19" ht="27" customHeight="1">
      <c r="A40" s="22">
        <v>37</v>
      </c>
      <c r="B40" s="22" t="s">
        <v>34</v>
      </c>
      <c r="C40" s="11">
        <v>190</v>
      </c>
      <c r="D40" s="54">
        <v>20</v>
      </c>
      <c r="E40" s="6">
        <v>19</v>
      </c>
      <c r="F40" s="15">
        <f t="shared" si="1"/>
        <v>33</v>
      </c>
      <c r="G40" s="28">
        <f t="shared" si="2"/>
        <v>33</v>
      </c>
      <c r="H40" s="9"/>
      <c r="I40" s="7"/>
      <c r="J40" s="9">
        <f t="shared" si="3"/>
        <v>33</v>
      </c>
      <c r="K40" s="7">
        <f t="shared" si="0"/>
        <v>34</v>
      </c>
      <c r="L40" s="6">
        <f t="shared" si="4"/>
        <v>34</v>
      </c>
      <c r="M40" s="2">
        <v>1</v>
      </c>
      <c r="N40" s="58">
        <f t="shared" si="5"/>
        <v>12</v>
      </c>
      <c r="O40" s="2">
        <f t="shared" si="6"/>
        <v>4</v>
      </c>
      <c r="P40" s="2">
        <v>1</v>
      </c>
      <c r="Q40" s="2">
        <f t="shared" si="7"/>
        <v>1</v>
      </c>
      <c r="R40" s="2">
        <f t="shared" si="8"/>
        <v>2</v>
      </c>
      <c r="S40" s="7"/>
    </row>
    <row r="41" spans="1:19" ht="27" customHeight="1">
      <c r="A41" s="22">
        <v>38</v>
      </c>
      <c r="B41" s="22" t="s">
        <v>35</v>
      </c>
      <c r="C41" s="11">
        <v>696</v>
      </c>
      <c r="D41" s="18">
        <v>46</v>
      </c>
      <c r="E41" s="6">
        <v>50</v>
      </c>
      <c r="F41" s="15">
        <f t="shared" si="1"/>
        <v>75.899999999999991</v>
      </c>
      <c r="G41" s="28">
        <f t="shared" si="2"/>
        <v>75</v>
      </c>
      <c r="H41" s="9"/>
      <c r="I41" s="7"/>
      <c r="J41" s="9">
        <f t="shared" si="3"/>
        <v>75</v>
      </c>
      <c r="K41" s="7">
        <f t="shared" si="0"/>
        <v>78.2</v>
      </c>
      <c r="L41" s="6">
        <f t="shared" si="4"/>
        <v>78</v>
      </c>
      <c r="M41" s="2">
        <v>1</v>
      </c>
      <c r="N41" s="58">
        <f t="shared" si="5"/>
        <v>28</v>
      </c>
      <c r="O41" s="2">
        <f t="shared" si="6"/>
        <v>10</v>
      </c>
      <c r="P41" s="2">
        <v>1</v>
      </c>
      <c r="Q41" s="2">
        <f t="shared" si="7"/>
        <v>3</v>
      </c>
      <c r="R41" s="2">
        <f t="shared" si="8"/>
        <v>5</v>
      </c>
      <c r="S41" s="7"/>
    </row>
    <row r="42" spans="1:19" ht="23.45" customHeight="1">
      <c r="A42" s="22">
        <v>39</v>
      </c>
      <c r="B42" s="22" t="s">
        <v>36</v>
      </c>
      <c r="C42" s="11">
        <v>455</v>
      </c>
      <c r="D42" s="18">
        <v>30</v>
      </c>
      <c r="E42" s="6">
        <v>33</v>
      </c>
      <c r="F42" s="15">
        <f t="shared" si="1"/>
        <v>49.5</v>
      </c>
      <c r="G42" s="28">
        <f t="shared" si="2"/>
        <v>49</v>
      </c>
      <c r="H42" s="9"/>
      <c r="I42" s="7"/>
      <c r="J42" s="9">
        <f t="shared" si="3"/>
        <v>49</v>
      </c>
      <c r="K42" s="7">
        <f t="shared" si="0"/>
        <v>51</v>
      </c>
      <c r="L42" s="6">
        <f t="shared" si="4"/>
        <v>51</v>
      </c>
      <c r="M42" s="2">
        <v>1</v>
      </c>
      <c r="N42" s="58">
        <f t="shared" si="5"/>
        <v>18</v>
      </c>
      <c r="O42" s="2">
        <f t="shared" si="6"/>
        <v>6</v>
      </c>
      <c r="P42" s="2">
        <v>1</v>
      </c>
      <c r="Q42" s="2">
        <f t="shared" si="7"/>
        <v>2</v>
      </c>
      <c r="R42" s="2">
        <f t="shared" si="8"/>
        <v>3</v>
      </c>
      <c r="S42" s="7"/>
    </row>
    <row r="43" spans="1:19" ht="28.15" customHeight="1">
      <c r="A43" s="22">
        <v>40</v>
      </c>
      <c r="B43" s="22" t="s">
        <v>37</v>
      </c>
      <c r="C43" s="11">
        <v>155</v>
      </c>
      <c r="D43" s="18">
        <v>13</v>
      </c>
      <c r="E43" s="6">
        <v>13</v>
      </c>
      <c r="F43" s="15">
        <f t="shared" si="1"/>
        <v>21.45</v>
      </c>
      <c r="G43" s="28">
        <f t="shared" si="2"/>
        <v>21</v>
      </c>
      <c r="H43" s="9">
        <v>1</v>
      </c>
      <c r="I43" s="7">
        <v>1</v>
      </c>
      <c r="J43" s="9">
        <f t="shared" si="3"/>
        <v>23</v>
      </c>
      <c r="K43" s="7">
        <f t="shared" si="0"/>
        <v>22.099999999999998</v>
      </c>
      <c r="L43" s="6">
        <f t="shared" si="4"/>
        <v>22</v>
      </c>
      <c r="M43" s="2">
        <v>1</v>
      </c>
      <c r="N43" s="58">
        <f t="shared" si="5"/>
        <v>8</v>
      </c>
      <c r="O43" s="2">
        <f t="shared" si="6"/>
        <v>3</v>
      </c>
      <c r="P43" s="2">
        <v>1</v>
      </c>
      <c r="Q43" s="2">
        <f t="shared" si="7"/>
        <v>1</v>
      </c>
      <c r="R43" s="2">
        <f t="shared" si="8"/>
        <v>2</v>
      </c>
      <c r="S43" s="7"/>
    </row>
    <row r="44" spans="1:19" ht="33" customHeight="1">
      <c r="A44" s="22">
        <v>41</v>
      </c>
      <c r="B44" s="22" t="s">
        <v>38</v>
      </c>
      <c r="C44" s="11">
        <v>637</v>
      </c>
      <c r="D44" s="18">
        <v>40</v>
      </c>
      <c r="E44" s="6">
        <v>43</v>
      </c>
      <c r="F44" s="15">
        <f t="shared" si="1"/>
        <v>66</v>
      </c>
      <c r="G44" s="28">
        <f t="shared" si="2"/>
        <v>66</v>
      </c>
      <c r="H44" s="9"/>
      <c r="I44" s="7"/>
      <c r="J44" s="9">
        <f t="shared" si="3"/>
        <v>66</v>
      </c>
      <c r="K44" s="7">
        <f t="shared" si="0"/>
        <v>68</v>
      </c>
      <c r="L44" s="6">
        <f t="shared" si="4"/>
        <v>68</v>
      </c>
      <c r="M44" s="2">
        <v>1</v>
      </c>
      <c r="N44" s="58">
        <f t="shared" si="5"/>
        <v>24</v>
      </c>
      <c r="O44" s="2">
        <f t="shared" si="6"/>
        <v>8</v>
      </c>
      <c r="P44" s="2">
        <v>1</v>
      </c>
      <c r="Q44" s="2">
        <f t="shared" si="7"/>
        <v>2</v>
      </c>
      <c r="R44" s="2">
        <f t="shared" si="8"/>
        <v>4</v>
      </c>
      <c r="S44" s="7"/>
    </row>
    <row r="45" spans="1:19" ht="21.6" customHeight="1">
      <c r="A45" s="22">
        <v>42</v>
      </c>
      <c r="B45" s="22" t="s">
        <v>39</v>
      </c>
      <c r="C45" s="11">
        <v>1062</v>
      </c>
      <c r="D45" s="18">
        <v>67</v>
      </c>
      <c r="E45" s="6">
        <v>71</v>
      </c>
      <c r="F45" s="15">
        <f t="shared" si="1"/>
        <v>110.55</v>
      </c>
      <c r="G45" s="28">
        <f t="shared" si="2"/>
        <v>110</v>
      </c>
      <c r="H45" s="9"/>
      <c r="I45" s="7"/>
      <c r="J45" s="9">
        <f t="shared" si="3"/>
        <v>110</v>
      </c>
      <c r="K45" s="7">
        <f t="shared" si="0"/>
        <v>113.89999999999999</v>
      </c>
      <c r="L45" s="6">
        <f t="shared" si="4"/>
        <v>113</v>
      </c>
      <c r="M45" s="2">
        <v>1</v>
      </c>
      <c r="N45" s="58">
        <f t="shared" si="5"/>
        <v>41</v>
      </c>
      <c r="O45" s="2">
        <f t="shared" si="6"/>
        <v>14</v>
      </c>
      <c r="P45" s="2">
        <v>1</v>
      </c>
      <c r="Q45" s="2">
        <f t="shared" si="7"/>
        <v>4</v>
      </c>
      <c r="R45" s="2">
        <f t="shared" si="8"/>
        <v>7</v>
      </c>
      <c r="S45" s="7"/>
    </row>
    <row r="46" spans="1:19" ht="21.6" customHeight="1">
      <c r="A46" s="22">
        <v>43</v>
      </c>
      <c r="B46" s="22" t="s">
        <v>40</v>
      </c>
      <c r="C46" s="11">
        <v>742</v>
      </c>
      <c r="D46" s="18">
        <v>48</v>
      </c>
      <c r="E46" s="6">
        <v>53</v>
      </c>
      <c r="F46" s="15">
        <f t="shared" si="1"/>
        <v>79.199999999999989</v>
      </c>
      <c r="G46" s="28">
        <f t="shared" si="2"/>
        <v>79</v>
      </c>
      <c r="H46" s="9"/>
      <c r="I46" s="7"/>
      <c r="J46" s="9">
        <f t="shared" si="3"/>
        <v>79</v>
      </c>
      <c r="K46" s="7">
        <f t="shared" si="0"/>
        <v>81.599999999999994</v>
      </c>
      <c r="L46" s="6">
        <f t="shared" si="4"/>
        <v>81</v>
      </c>
      <c r="M46" s="2">
        <v>1</v>
      </c>
      <c r="N46" s="58">
        <f t="shared" si="5"/>
        <v>29</v>
      </c>
      <c r="O46" s="2">
        <f t="shared" si="6"/>
        <v>10</v>
      </c>
      <c r="P46" s="2">
        <v>1</v>
      </c>
      <c r="Q46" s="2">
        <f t="shared" si="7"/>
        <v>3</v>
      </c>
      <c r="R46" s="2">
        <f t="shared" si="8"/>
        <v>5</v>
      </c>
      <c r="S46" s="7"/>
    </row>
    <row r="47" spans="1:19" ht="24.6" customHeight="1">
      <c r="A47" s="22">
        <v>44</v>
      </c>
      <c r="B47" s="22" t="s">
        <v>41</v>
      </c>
      <c r="C47" s="11">
        <v>296</v>
      </c>
      <c r="D47" s="18">
        <v>20</v>
      </c>
      <c r="E47" s="6">
        <v>21</v>
      </c>
      <c r="F47" s="15">
        <f t="shared" si="1"/>
        <v>33</v>
      </c>
      <c r="G47" s="28">
        <f t="shared" si="2"/>
        <v>33</v>
      </c>
      <c r="H47" s="9"/>
      <c r="I47" s="7"/>
      <c r="J47" s="9">
        <f t="shared" si="3"/>
        <v>33</v>
      </c>
      <c r="K47" s="7">
        <f t="shared" si="0"/>
        <v>34</v>
      </c>
      <c r="L47" s="6">
        <f t="shared" si="4"/>
        <v>34</v>
      </c>
      <c r="M47" s="2">
        <v>1</v>
      </c>
      <c r="N47" s="58">
        <f t="shared" si="5"/>
        <v>12</v>
      </c>
      <c r="O47" s="2">
        <f t="shared" si="6"/>
        <v>4</v>
      </c>
      <c r="P47" s="2">
        <v>1</v>
      </c>
      <c r="Q47" s="2">
        <f t="shared" si="7"/>
        <v>1</v>
      </c>
      <c r="R47" s="2">
        <f t="shared" si="8"/>
        <v>2</v>
      </c>
      <c r="S47" s="7"/>
    </row>
    <row r="48" spans="1:19" ht="22.15" customHeight="1">
      <c r="A48" s="22">
        <v>45</v>
      </c>
      <c r="B48" s="22" t="s">
        <v>42</v>
      </c>
      <c r="C48" s="11">
        <v>187</v>
      </c>
      <c r="D48" s="18">
        <v>19</v>
      </c>
      <c r="E48" s="6">
        <v>19</v>
      </c>
      <c r="F48" s="15">
        <f t="shared" si="1"/>
        <v>31.349999999999998</v>
      </c>
      <c r="G48" s="28">
        <f t="shared" si="2"/>
        <v>31</v>
      </c>
      <c r="H48" s="9"/>
      <c r="I48" s="7"/>
      <c r="J48" s="9">
        <f t="shared" si="3"/>
        <v>31</v>
      </c>
      <c r="K48" s="7">
        <f t="shared" si="0"/>
        <v>32.299999999999997</v>
      </c>
      <c r="L48" s="6">
        <f t="shared" si="4"/>
        <v>32</v>
      </c>
      <c r="M48" s="2">
        <v>1</v>
      </c>
      <c r="N48" s="58">
        <f t="shared" si="5"/>
        <v>12</v>
      </c>
      <c r="O48" s="2">
        <f t="shared" si="6"/>
        <v>4</v>
      </c>
      <c r="P48" s="2">
        <v>1</v>
      </c>
      <c r="Q48" s="2">
        <f t="shared" si="7"/>
        <v>1</v>
      </c>
      <c r="R48" s="2">
        <f t="shared" si="8"/>
        <v>2</v>
      </c>
      <c r="S48" s="7"/>
    </row>
    <row r="49" spans="1:19" ht="25.15" customHeight="1">
      <c r="A49" s="22">
        <v>46</v>
      </c>
      <c r="B49" s="22" t="s">
        <v>43</v>
      </c>
      <c r="C49" s="11">
        <v>195</v>
      </c>
      <c r="D49" s="18">
        <v>17</v>
      </c>
      <c r="E49" s="6">
        <v>18</v>
      </c>
      <c r="F49" s="15">
        <f t="shared" si="1"/>
        <v>28.049999999999997</v>
      </c>
      <c r="G49" s="28">
        <f t="shared" si="2"/>
        <v>28</v>
      </c>
      <c r="H49" s="9"/>
      <c r="I49" s="7"/>
      <c r="J49" s="9">
        <f t="shared" si="3"/>
        <v>28</v>
      </c>
      <c r="K49" s="7">
        <f t="shared" si="0"/>
        <v>28.9</v>
      </c>
      <c r="L49" s="6">
        <f t="shared" si="4"/>
        <v>28</v>
      </c>
      <c r="M49" s="2">
        <v>1</v>
      </c>
      <c r="N49" s="58">
        <f t="shared" si="5"/>
        <v>11</v>
      </c>
      <c r="O49" s="2">
        <f t="shared" si="6"/>
        <v>4</v>
      </c>
      <c r="P49" s="2">
        <v>1</v>
      </c>
      <c r="Q49" s="2">
        <f t="shared" si="7"/>
        <v>1</v>
      </c>
      <c r="R49" s="2">
        <f t="shared" si="8"/>
        <v>2</v>
      </c>
      <c r="S49" s="7"/>
    </row>
    <row r="50" spans="1:19" ht="24" customHeight="1">
      <c r="A50" s="22">
        <v>47</v>
      </c>
      <c r="B50" s="22" t="s">
        <v>44</v>
      </c>
      <c r="C50" s="11">
        <v>445</v>
      </c>
      <c r="D50" s="18">
        <v>30</v>
      </c>
      <c r="E50" s="6">
        <v>33</v>
      </c>
      <c r="F50" s="15">
        <f t="shared" si="1"/>
        <v>49.5</v>
      </c>
      <c r="G50" s="28">
        <f t="shared" si="2"/>
        <v>49</v>
      </c>
      <c r="H50" s="9"/>
      <c r="I50" s="7"/>
      <c r="J50" s="9">
        <f t="shared" si="3"/>
        <v>49</v>
      </c>
      <c r="K50" s="7">
        <f t="shared" si="0"/>
        <v>51</v>
      </c>
      <c r="L50" s="6">
        <f t="shared" si="4"/>
        <v>51</v>
      </c>
      <c r="M50" s="2">
        <v>1</v>
      </c>
      <c r="N50" s="58">
        <f t="shared" si="5"/>
        <v>18</v>
      </c>
      <c r="O50" s="2">
        <f t="shared" si="6"/>
        <v>6</v>
      </c>
      <c r="P50" s="2">
        <v>1</v>
      </c>
      <c r="Q50" s="2">
        <f t="shared" si="7"/>
        <v>2</v>
      </c>
      <c r="R50" s="2">
        <f t="shared" si="8"/>
        <v>3</v>
      </c>
      <c r="S50" s="7"/>
    </row>
    <row r="51" spans="1:19" ht="28.9" customHeight="1">
      <c r="A51" s="22">
        <v>48</v>
      </c>
      <c r="B51" s="22" t="s">
        <v>45</v>
      </c>
      <c r="C51" s="11">
        <v>839</v>
      </c>
      <c r="D51" s="18">
        <v>53</v>
      </c>
      <c r="E51" s="6">
        <v>58</v>
      </c>
      <c r="F51" s="15">
        <f t="shared" si="1"/>
        <v>87.449999999999989</v>
      </c>
      <c r="G51" s="28">
        <f t="shared" si="2"/>
        <v>87</v>
      </c>
      <c r="H51" s="9"/>
      <c r="I51" s="7"/>
      <c r="J51" s="9">
        <f t="shared" si="3"/>
        <v>87</v>
      </c>
      <c r="K51" s="7">
        <f t="shared" si="0"/>
        <v>90.1</v>
      </c>
      <c r="L51" s="6">
        <f t="shared" si="4"/>
        <v>90</v>
      </c>
      <c r="M51" s="2">
        <v>1</v>
      </c>
      <c r="N51" s="58">
        <f t="shared" si="5"/>
        <v>32</v>
      </c>
      <c r="O51" s="2">
        <f t="shared" si="6"/>
        <v>11</v>
      </c>
      <c r="P51" s="2">
        <v>1</v>
      </c>
      <c r="Q51" s="2">
        <f t="shared" si="7"/>
        <v>3</v>
      </c>
      <c r="R51" s="2">
        <f t="shared" si="8"/>
        <v>6</v>
      </c>
      <c r="S51" s="7"/>
    </row>
    <row r="52" spans="1:19" ht="22.15" customHeight="1">
      <c r="A52" s="22">
        <v>49</v>
      </c>
      <c r="B52" s="22" t="s">
        <v>46</v>
      </c>
      <c r="C52" s="11">
        <v>196</v>
      </c>
      <c r="D52" s="18">
        <v>20</v>
      </c>
      <c r="E52" s="6">
        <v>21</v>
      </c>
      <c r="F52" s="15">
        <f t="shared" si="1"/>
        <v>33</v>
      </c>
      <c r="G52" s="28">
        <f t="shared" si="2"/>
        <v>33</v>
      </c>
      <c r="H52" s="9"/>
      <c r="I52" s="7"/>
      <c r="J52" s="9">
        <f t="shared" si="3"/>
        <v>33</v>
      </c>
      <c r="K52" s="7">
        <f t="shared" si="0"/>
        <v>34</v>
      </c>
      <c r="L52" s="6">
        <f t="shared" si="4"/>
        <v>34</v>
      </c>
      <c r="M52" s="2">
        <v>1</v>
      </c>
      <c r="N52" s="58">
        <f t="shared" si="5"/>
        <v>12</v>
      </c>
      <c r="O52" s="2">
        <f t="shared" si="6"/>
        <v>4</v>
      </c>
      <c r="P52" s="2">
        <v>1</v>
      </c>
      <c r="Q52" s="2">
        <f t="shared" si="7"/>
        <v>1</v>
      </c>
      <c r="R52" s="2">
        <f t="shared" si="8"/>
        <v>2</v>
      </c>
      <c r="S52" s="7"/>
    </row>
    <row r="53" spans="1:19" ht="24.6" customHeight="1">
      <c r="A53" s="22">
        <v>50</v>
      </c>
      <c r="B53" s="22" t="s">
        <v>170</v>
      </c>
      <c r="C53" s="11">
        <v>1533</v>
      </c>
      <c r="D53" s="18">
        <v>93</v>
      </c>
      <c r="E53" s="6">
        <v>97</v>
      </c>
      <c r="F53" s="15">
        <f t="shared" si="1"/>
        <v>153.44999999999999</v>
      </c>
      <c r="G53" s="28">
        <f t="shared" si="2"/>
        <v>153</v>
      </c>
      <c r="H53" s="9"/>
      <c r="I53" s="7"/>
      <c r="J53" s="9">
        <f t="shared" si="3"/>
        <v>153</v>
      </c>
      <c r="K53" s="7">
        <f t="shared" si="0"/>
        <v>158.1</v>
      </c>
      <c r="L53" s="6">
        <f t="shared" si="4"/>
        <v>158</v>
      </c>
      <c r="M53" s="2">
        <v>1</v>
      </c>
      <c r="N53" s="58">
        <f t="shared" si="5"/>
        <v>56</v>
      </c>
      <c r="O53" s="2">
        <f t="shared" si="6"/>
        <v>19</v>
      </c>
      <c r="P53" s="2">
        <v>1</v>
      </c>
      <c r="Q53" s="2">
        <f t="shared" si="7"/>
        <v>5</v>
      </c>
      <c r="R53" s="2">
        <f t="shared" si="8"/>
        <v>10</v>
      </c>
      <c r="S53" s="7"/>
    </row>
    <row r="54" spans="1:19" ht="28.15" customHeight="1">
      <c r="A54" s="22">
        <v>51</v>
      </c>
      <c r="B54" s="22" t="s">
        <v>47</v>
      </c>
      <c r="C54" s="11">
        <v>562</v>
      </c>
      <c r="D54" s="18">
        <v>39</v>
      </c>
      <c r="E54" s="6">
        <v>39</v>
      </c>
      <c r="F54" s="15">
        <f t="shared" si="1"/>
        <v>64.349999999999994</v>
      </c>
      <c r="G54" s="28">
        <f t="shared" si="2"/>
        <v>64</v>
      </c>
      <c r="H54" s="9"/>
      <c r="I54" s="7">
        <v>1</v>
      </c>
      <c r="J54" s="9">
        <f t="shared" si="3"/>
        <v>65</v>
      </c>
      <c r="K54" s="7">
        <f t="shared" si="0"/>
        <v>66.3</v>
      </c>
      <c r="L54" s="6">
        <f t="shared" si="4"/>
        <v>66</v>
      </c>
      <c r="M54" s="2">
        <v>1</v>
      </c>
      <c r="N54" s="58">
        <f t="shared" si="5"/>
        <v>24</v>
      </c>
      <c r="O54" s="2">
        <f t="shared" si="6"/>
        <v>8</v>
      </c>
      <c r="P54" s="2">
        <v>1</v>
      </c>
      <c r="Q54" s="2">
        <f t="shared" si="7"/>
        <v>2</v>
      </c>
      <c r="R54" s="2">
        <f t="shared" si="8"/>
        <v>4</v>
      </c>
      <c r="S54" s="7"/>
    </row>
    <row r="55" spans="1:19" ht="22.9" customHeight="1">
      <c r="A55" s="22">
        <v>52</v>
      </c>
      <c r="B55" s="22" t="s">
        <v>48</v>
      </c>
      <c r="C55" s="11">
        <v>102</v>
      </c>
      <c r="D55" s="18">
        <v>11</v>
      </c>
      <c r="E55" s="6">
        <v>12</v>
      </c>
      <c r="F55" s="15">
        <f t="shared" si="1"/>
        <v>18.149999999999999</v>
      </c>
      <c r="G55" s="28">
        <f t="shared" si="2"/>
        <v>18</v>
      </c>
      <c r="H55" s="9">
        <v>1</v>
      </c>
      <c r="I55" s="7">
        <v>1</v>
      </c>
      <c r="J55" s="9">
        <f t="shared" si="3"/>
        <v>20</v>
      </c>
      <c r="K55" s="7">
        <f t="shared" si="0"/>
        <v>18.7</v>
      </c>
      <c r="L55" s="6">
        <f t="shared" si="4"/>
        <v>18</v>
      </c>
      <c r="M55" s="2">
        <v>1</v>
      </c>
      <c r="N55" s="58">
        <f t="shared" si="5"/>
        <v>7</v>
      </c>
      <c r="O55" s="2">
        <f t="shared" si="6"/>
        <v>3</v>
      </c>
      <c r="P55" s="2">
        <v>1</v>
      </c>
      <c r="Q55" s="2">
        <f t="shared" si="7"/>
        <v>1</v>
      </c>
      <c r="R55" s="2">
        <f t="shared" si="8"/>
        <v>2</v>
      </c>
      <c r="S55" s="7"/>
    </row>
    <row r="56" spans="1:19" ht="27.6" customHeight="1">
      <c r="A56" s="22">
        <v>53</v>
      </c>
      <c r="B56" s="22" t="s">
        <v>49</v>
      </c>
      <c r="C56" s="11">
        <v>481</v>
      </c>
      <c r="D56" s="18">
        <v>32</v>
      </c>
      <c r="E56" s="6">
        <v>35</v>
      </c>
      <c r="F56" s="15">
        <f t="shared" si="1"/>
        <v>52.8</v>
      </c>
      <c r="G56" s="28">
        <f t="shared" si="2"/>
        <v>52</v>
      </c>
      <c r="H56" s="9"/>
      <c r="I56" s="7"/>
      <c r="J56" s="9">
        <f t="shared" si="3"/>
        <v>52</v>
      </c>
      <c r="K56" s="7">
        <f t="shared" si="0"/>
        <v>54.4</v>
      </c>
      <c r="L56" s="6">
        <f t="shared" si="4"/>
        <v>54</v>
      </c>
      <c r="M56" s="2">
        <v>1</v>
      </c>
      <c r="N56" s="58">
        <f t="shared" si="5"/>
        <v>20</v>
      </c>
      <c r="O56" s="2">
        <f t="shared" si="6"/>
        <v>7</v>
      </c>
      <c r="P56" s="2">
        <v>1</v>
      </c>
      <c r="Q56" s="2">
        <f t="shared" si="7"/>
        <v>2</v>
      </c>
      <c r="R56" s="2">
        <f t="shared" si="8"/>
        <v>4</v>
      </c>
      <c r="S56" s="7"/>
    </row>
    <row r="57" spans="1:19" ht="24" customHeight="1">
      <c r="A57" s="22">
        <v>54</v>
      </c>
      <c r="B57" s="22" t="s">
        <v>50</v>
      </c>
      <c r="C57" s="11">
        <v>213</v>
      </c>
      <c r="D57" s="18">
        <v>20</v>
      </c>
      <c r="E57" s="6">
        <v>21</v>
      </c>
      <c r="F57" s="15">
        <f t="shared" si="1"/>
        <v>33</v>
      </c>
      <c r="G57" s="28">
        <f t="shared" si="2"/>
        <v>33</v>
      </c>
      <c r="H57" s="9"/>
      <c r="I57" s="7"/>
      <c r="J57" s="9">
        <f t="shared" si="3"/>
        <v>33</v>
      </c>
      <c r="K57" s="7">
        <f t="shared" si="0"/>
        <v>34</v>
      </c>
      <c r="L57" s="6">
        <f t="shared" si="4"/>
        <v>34</v>
      </c>
      <c r="M57" s="2">
        <v>1</v>
      </c>
      <c r="N57" s="58">
        <f t="shared" si="5"/>
        <v>12</v>
      </c>
      <c r="O57" s="2">
        <f t="shared" si="6"/>
        <v>4</v>
      </c>
      <c r="P57" s="2">
        <v>1</v>
      </c>
      <c r="Q57" s="2">
        <f t="shared" si="7"/>
        <v>1</v>
      </c>
      <c r="R57" s="2">
        <f t="shared" si="8"/>
        <v>2</v>
      </c>
      <c r="S57" s="7"/>
    </row>
    <row r="58" spans="1:19" ht="22.15" customHeight="1">
      <c r="A58" s="22">
        <v>55</v>
      </c>
      <c r="B58" s="22" t="s">
        <v>51</v>
      </c>
      <c r="C58" s="11">
        <v>80</v>
      </c>
      <c r="D58" s="18">
        <v>11</v>
      </c>
      <c r="E58" s="6">
        <v>12</v>
      </c>
      <c r="F58" s="15">
        <f t="shared" si="1"/>
        <v>18.149999999999999</v>
      </c>
      <c r="G58" s="28">
        <f t="shared" si="2"/>
        <v>18</v>
      </c>
      <c r="H58" s="9">
        <v>1</v>
      </c>
      <c r="I58" s="7"/>
      <c r="J58" s="9">
        <f t="shared" si="3"/>
        <v>19</v>
      </c>
      <c r="K58" s="7">
        <f t="shared" si="0"/>
        <v>18.7</v>
      </c>
      <c r="L58" s="6">
        <f t="shared" si="4"/>
        <v>18</v>
      </c>
      <c r="M58" s="2">
        <v>1</v>
      </c>
      <c r="N58" s="58">
        <f t="shared" si="5"/>
        <v>7</v>
      </c>
      <c r="O58" s="2">
        <f t="shared" si="6"/>
        <v>3</v>
      </c>
      <c r="P58" s="2">
        <v>1</v>
      </c>
      <c r="Q58" s="2">
        <f t="shared" si="7"/>
        <v>1</v>
      </c>
      <c r="R58" s="2">
        <f t="shared" si="8"/>
        <v>2</v>
      </c>
      <c r="S58" s="7"/>
    </row>
    <row r="59" spans="1:19" ht="27" customHeight="1">
      <c r="A59" s="22">
        <v>56</v>
      </c>
      <c r="B59" s="22" t="s">
        <v>52</v>
      </c>
      <c r="C59" s="11">
        <v>109</v>
      </c>
      <c r="D59" s="18">
        <v>11</v>
      </c>
      <c r="E59" s="6">
        <v>12</v>
      </c>
      <c r="F59" s="15">
        <f t="shared" si="1"/>
        <v>18.149999999999999</v>
      </c>
      <c r="G59" s="28">
        <f t="shared" si="2"/>
        <v>18</v>
      </c>
      <c r="H59" s="9" t="s">
        <v>188</v>
      </c>
      <c r="I59" s="7"/>
      <c r="J59" s="9">
        <v>9</v>
      </c>
      <c r="K59" s="7">
        <f t="shared" si="0"/>
        <v>18.7</v>
      </c>
      <c r="L59" s="6">
        <f t="shared" si="4"/>
        <v>18</v>
      </c>
      <c r="M59" s="2">
        <v>1</v>
      </c>
      <c r="N59" s="58">
        <f t="shared" si="5"/>
        <v>7</v>
      </c>
      <c r="O59" s="2">
        <f t="shared" si="6"/>
        <v>3</v>
      </c>
      <c r="P59" s="2">
        <v>1</v>
      </c>
      <c r="Q59" s="2">
        <f t="shared" si="7"/>
        <v>1</v>
      </c>
      <c r="R59" s="2">
        <f t="shared" si="8"/>
        <v>2</v>
      </c>
      <c r="S59" s="7"/>
    </row>
    <row r="60" spans="1:19" ht="28.15" customHeight="1">
      <c r="A60" s="22">
        <v>57</v>
      </c>
      <c r="B60" s="22" t="s">
        <v>53</v>
      </c>
      <c r="C60" s="11">
        <v>155</v>
      </c>
      <c r="D60" s="18">
        <v>15</v>
      </c>
      <c r="E60" s="6">
        <v>15</v>
      </c>
      <c r="F60" s="15">
        <f t="shared" si="1"/>
        <v>24.75</v>
      </c>
      <c r="G60" s="28">
        <f t="shared" si="2"/>
        <v>24</v>
      </c>
      <c r="H60" s="9">
        <v>1</v>
      </c>
      <c r="I60" s="7"/>
      <c r="J60" s="9">
        <f t="shared" si="3"/>
        <v>25</v>
      </c>
      <c r="K60" s="7">
        <f t="shared" si="0"/>
        <v>25.5</v>
      </c>
      <c r="L60" s="6">
        <f t="shared" si="4"/>
        <v>25</v>
      </c>
      <c r="M60" s="2">
        <v>1</v>
      </c>
      <c r="N60" s="58">
        <f t="shared" si="5"/>
        <v>9</v>
      </c>
      <c r="O60" s="2">
        <f t="shared" si="6"/>
        <v>3</v>
      </c>
      <c r="P60" s="2">
        <v>1</v>
      </c>
      <c r="Q60" s="2">
        <f t="shared" si="7"/>
        <v>1</v>
      </c>
      <c r="R60" s="2">
        <f t="shared" si="8"/>
        <v>2</v>
      </c>
      <c r="S60" s="7"/>
    </row>
    <row r="61" spans="1:19" ht="26.45" customHeight="1">
      <c r="A61" s="22">
        <v>58</v>
      </c>
      <c r="B61" s="22" t="s">
        <v>54</v>
      </c>
      <c r="C61" s="11">
        <v>529</v>
      </c>
      <c r="D61" s="18">
        <v>37</v>
      </c>
      <c r="E61" s="6">
        <v>39</v>
      </c>
      <c r="F61" s="15">
        <f t="shared" si="1"/>
        <v>61.05</v>
      </c>
      <c r="G61" s="28">
        <f t="shared" si="2"/>
        <v>61</v>
      </c>
      <c r="H61" s="9"/>
      <c r="I61" s="7"/>
      <c r="J61" s="9">
        <f t="shared" si="3"/>
        <v>61</v>
      </c>
      <c r="K61" s="7">
        <f t="shared" si="0"/>
        <v>62.9</v>
      </c>
      <c r="L61" s="6">
        <f t="shared" si="4"/>
        <v>62</v>
      </c>
      <c r="M61" s="2">
        <v>1</v>
      </c>
      <c r="N61" s="58">
        <f t="shared" si="5"/>
        <v>23</v>
      </c>
      <c r="O61" s="2">
        <f t="shared" si="6"/>
        <v>8</v>
      </c>
      <c r="P61" s="2">
        <v>1</v>
      </c>
      <c r="Q61" s="2">
        <f t="shared" si="7"/>
        <v>2</v>
      </c>
      <c r="R61" s="2">
        <f t="shared" si="8"/>
        <v>4</v>
      </c>
      <c r="S61" s="7"/>
    </row>
    <row r="62" spans="1:19" ht="27" customHeight="1">
      <c r="A62" s="22">
        <v>59</v>
      </c>
      <c r="B62" s="22" t="s">
        <v>55</v>
      </c>
      <c r="C62" s="56">
        <v>277</v>
      </c>
      <c r="D62" s="57">
        <v>20</v>
      </c>
      <c r="E62" s="6">
        <v>21</v>
      </c>
      <c r="F62" s="15">
        <f t="shared" si="1"/>
        <v>33</v>
      </c>
      <c r="G62" s="28">
        <f t="shared" si="2"/>
        <v>33</v>
      </c>
      <c r="H62" s="9"/>
      <c r="I62" s="7"/>
      <c r="J62" s="9">
        <f t="shared" si="3"/>
        <v>33</v>
      </c>
      <c r="K62" s="7">
        <f t="shared" si="0"/>
        <v>34</v>
      </c>
      <c r="L62" s="6">
        <f t="shared" si="4"/>
        <v>34</v>
      </c>
      <c r="M62" s="2">
        <v>1</v>
      </c>
      <c r="N62" s="58">
        <f t="shared" si="5"/>
        <v>12</v>
      </c>
      <c r="O62" s="2">
        <f t="shared" si="6"/>
        <v>4</v>
      </c>
      <c r="P62" s="2">
        <v>1</v>
      </c>
      <c r="Q62" s="2">
        <f t="shared" si="7"/>
        <v>1</v>
      </c>
      <c r="R62" s="2">
        <f t="shared" si="8"/>
        <v>2</v>
      </c>
      <c r="S62" s="7"/>
    </row>
    <row r="63" spans="1:19" ht="28.15" customHeight="1">
      <c r="A63" s="22">
        <v>60</v>
      </c>
      <c r="B63" s="22" t="s">
        <v>56</v>
      </c>
      <c r="C63" s="11">
        <v>131</v>
      </c>
      <c r="D63" s="18">
        <v>15</v>
      </c>
      <c r="E63" s="6">
        <v>15</v>
      </c>
      <c r="F63" s="15">
        <f t="shared" si="1"/>
        <v>24.75</v>
      </c>
      <c r="G63" s="28">
        <f t="shared" si="2"/>
        <v>24</v>
      </c>
      <c r="H63" s="9" t="s">
        <v>188</v>
      </c>
      <c r="I63" s="7">
        <v>1</v>
      </c>
      <c r="J63" s="9">
        <v>13</v>
      </c>
      <c r="K63" s="7">
        <f t="shared" si="0"/>
        <v>25.5</v>
      </c>
      <c r="L63" s="6">
        <f t="shared" si="4"/>
        <v>25</v>
      </c>
      <c r="M63" s="2">
        <v>1</v>
      </c>
      <c r="N63" s="58">
        <f t="shared" si="5"/>
        <v>9</v>
      </c>
      <c r="O63" s="2">
        <f t="shared" si="6"/>
        <v>3</v>
      </c>
      <c r="P63" s="2">
        <v>1</v>
      </c>
      <c r="Q63" s="2">
        <f t="shared" si="7"/>
        <v>1</v>
      </c>
      <c r="R63" s="2">
        <f t="shared" si="8"/>
        <v>2</v>
      </c>
      <c r="S63" s="7"/>
    </row>
    <row r="64" spans="1:19" ht="24" customHeight="1">
      <c r="A64" s="22">
        <v>61</v>
      </c>
      <c r="B64" s="22" t="s">
        <v>57</v>
      </c>
      <c r="C64" s="11">
        <v>937</v>
      </c>
      <c r="D64" s="18">
        <v>58</v>
      </c>
      <c r="E64" s="6">
        <v>63</v>
      </c>
      <c r="F64" s="15">
        <f t="shared" si="1"/>
        <v>95.699999999999989</v>
      </c>
      <c r="G64" s="28">
        <f t="shared" si="2"/>
        <v>95</v>
      </c>
      <c r="H64" s="9"/>
      <c r="I64" s="7"/>
      <c r="J64" s="9">
        <f t="shared" si="3"/>
        <v>95</v>
      </c>
      <c r="K64" s="7">
        <f t="shared" si="0"/>
        <v>98.6</v>
      </c>
      <c r="L64" s="6">
        <f t="shared" si="4"/>
        <v>98</v>
      </c>
      <c r="M64" s="2">
        <v>1</v>
      </c>
      <c r="N64" s="58">
        <f t="shared" si="5"/>
        <v>35</v>
      </c>
      <c r="O64" s="2">
        <f t="shared" si="6"/>
        <v>12</v>
      </c>
      <c r="P64" s="2">
        <v>1</v>
      </c>
      <c r="Q64" s="2">
        <f t="shared" si="7"/>
        <v>3</v>
      </c>
      <c r="R64" s="2">
        <f t="shared" si="8"/>
        <v>6</v>
      </c>
      <c r="S64" s="7"/>
    </row>
    <row r="65" spans="1:19" ht="27" customHeight="1">
      <c r="A65" s="22">
        <v>62</v>
      </c>
      <c r="B65" s="22" t="s">
        <v>58</v>
      </c>
      <c r="C65" s="11">
        <v>188</v>
      </c>
      <c r="D65" s="18">
        <v>20</v>
      </c>
      <c r="E65" s="6">
        <v>21</v>
      </c>
      <c r="F65" s="15">
        <f t="shared" si="1"/>
        <v>33</v>
      </c>
      <c r="G65" s="28">
        <f t="shared" si="2"/>
        <v>33</v>
      </c>
      <c r="H65" s="9"/>
      <c r="I65" s="7"/>
      <c r="J65" s="9">
        <f t="shared" si="3"/>
        <v>33</v>
      </c>
      <c r="K65" s="7">
        <f t="shared" si="0"/>
        <v>34</v>
      </c>
      <c r="L65" s="6">
        <f t="shared" si="4"/>
        <v>34</v>
      </c>
      <c r="M65" s="2">
        <v>1</v>
      </c>
      <c r="N65" s="58">
        <f t="shared" si="5"/>
        <v>12</v>
      </c>
      <c r="O65" s="2">
        <f t="shared" si="6"/>
        <v>4</v>
      </c>
      <c r="P65" s="2">
        <v>1</v>
      </c>
      <c r="Q65" s="2">
        <f t="shared" si="7"/>
        <v>1</v>
      </c>
      <c r="R65" s="2">
        <f t="shared" si="8"/>
        <v>2</v>
      </c>
      <c r="S65" s="7"/>
    </row>
    <row r="66" spans="1:19" ht="25.15" customHeight="1">
      <c r="A66" s="22">
        <v>63</v>
      </c>
      <c r="B66" s="22" t="s">
        <v>59</v>
      </c>
      <c r="C66" s="11">
        <v>106</v>
      </c>
      <c r="D66" s="18">
        <v>11</v>
      </c>
      <c r="E66" s="6">
        <v>12</v>
      </c>
      <c r="F66" s="15">
        <f t="shared" si="1"/>
        <v>18.149999999999999</v>
      </c>
      <c r="G66" s="28">
        <f t="shared" si="2"/>
        <v>18</v>
      </c>
      <c r="H66" s="9" t="s">
        <v>188</v>
      </c>
      <c r="I66" s="7"/>
      <c r="J66" s="9">
        <v>9</v>
      </c>
      <c r="K66" s="7">
        <f t="shared" si="0"/>
        <v>18.7</v>
      </c>
      <c r="L66" s="6">
        <f t="shared" si="4"/>
        <v>18</v>
      </c>
      <c r="M66" s="2">
        <v>1</v>
      </c>
      <c r="N66" s="58">
        <f t="shared" si="5"/>
        <v>7</v>
      </c>
      <c r="O66" s="2">
        <f t="shared" si="6"/>
        <v>3</v>
      </c>
      <c r="P66" s="2">
        <v>1</v>
      </c>
      <c r="Q66" s="2">
        <f t="shared" si="7"/>
        <v>1</v>
      </c>
      <c r="R66" s="2">
        <f t="shared" si="8"/>
        <v>2</v>
      </c>
      <c r="S66" s="7"/>
    </row>
    <row r="67" spans="1:19" ht="26.45" customHeight="1">
      <c r="A67" s="22">
        <v>64</v>
      </c>
      <c r="B67" s="22" t="s">
        <v>60</v>
      </c>
      <c r="C67" s="11">
        <v>552</v>
      </c>
      <c r="D67" s="54">
        <v>39</v>
      </c>
      <c r="E67" s="6">
        <v>39</v>
      </c>
      <c r="F67" s="15">
        <f t="shared" si="1"/>
        <v>64.349999999999994</v>
      </c>
      <c r="G67" s="28">
        <f t="shared" si="2"/>
        <v>64</v>
      </c>
      <c r="H67" s="9"/>
      <c r="I67" s="7"/>
      <c r="J67" s="9">
        <f t="shared" si="3"/>
        <v>64</v>
      </c>
      <c r="K67" s="7">
        <f t="shared" si="0"/>
        <v>66.3</v>
      </c>
      <c r="L67" s="6">
        <f t="shared" si="4"/>
        <v>66</v>
      </c>
      <c r="M67" s="2">
        <v>1</v>
      </c>
      <c r="N67" s="58">
        <f t="shared" si="5"/>
        <v>24</v>
      </c>
      <c r="O67" s="2">
        <f t="shared" si="6"/>
        <v>8</v>
      </c>
      <c r="P67" s="2">
        <v>1</v>
      </c>
      <c r="Q67" s="2">
        <f t="shared" si="7"/>
        <v>2</v>
      </c>
      <c r="R67" s="2">
        <f t="shared" si="8"/>
        <v>4</v>
      </c>
      <c r="S67" s="7"/>
    </row>
    <row r="68" spans="1:19" ht="26.45" customHeight="1">
      <c r="A68" s="22">
        <v>65</v>
      </c>
      <c r="B68" s="22" t="s">
        <v>61</v>
      </c>
      <c r="C68" s="11">
        <v>112</v>
      </c>
      <c r="D68" s="18">
        <v>11</v>
      </c>
      <c r="E68" s="6">
        <v>12</v>
      </c>
      <c r="F68" s="15">
        <f t="shared" si="1"/>
        <v>18.149999999999999</v>
      </c>
      <c r="G68" s="28">
        <f t="shared" si="2"/>
        <v>18</v>
      </c>
      <c r="H68" s="9">
        <v>1</v>
      </c>
      <c r="I68" s="7"/>
      <c r="J68" s="9">
        <f t="shared" si="3"/>
        <v>19</v>
      </c>
      <c r="K68" s="7">
        <f t="shared" ref="K68:K131" si="9">D68*1.7</f>
        <v>18.7</v>
      </c>
      <c r="L68" s="6">
        <f t="shared" si="4"/>
        <v>18</v>
      </c>
      <c r="M68" s="2">
        <v>1</v>
      </c>
      <c r="N68" s="58">
        <f t="shared" si="5"/>
        <v>7</v>
      </c>
      <c r="O68" s="2">
        <f t="shared" si="6"/>
        <v>3</v>
      </c>
      <c r="P68" s="2">
        <v>1</v>
      </c>
      <c r="Q68" s="2">
        <f t="shared" si="7"/>
        <v>1</v>
      </c>
      <c r="R68" s="2">
        <f t="shared" si="8"/>
        <v>2</v>
      </c>
      <c r="S68" s="7"/>
    </row>
    <row r="69" spans="1:19" ht="25.9" customHeight="1">
      <c r="A69" s="22">
        <v>66</v>
      </c>
      <c r="B69" s="22" t="s">
        <v>62</v>
      </c>
      <c r="C69" s="11">
        <v>253</v>
      </c>
      <c r="D69" s="18">
        <v>20</v>
      </c>
      <c r="E69" s="6">
        <v>21</v>
      </c>
      <c r="F69" s="15">
        <f t="shared" ref="F69:F132" si="10">D69*1.65</f>
        <v>33</v>
      </c>
      <c r="G69" s="28">
        <f t="shared" ref="G69:G132" si="11">TRUNC(F69,0)</f>
        <v>33</v>
      </c>
      <c r="H69" s="9"/>
      <c r="I69" s="7"/>
      <c r="J69" s="9">
        <f t="shared" ref="J69:J132" si="12">G69+H69+I69</f>
        <v>33</v>
      </c>
      <c r="K69" s="7">
        <f t="shared" si="9"/>
        <v>34</v>
      </c>
      <c r="L69" s="6">
        <f t="shared" ref="L69:L132" si="13">ROUNDDOWN(K69,0)</f>
        <v>34</v>
      </c>
      <c r="M69" s="2">
        <v>1</v>
      </c>
      <c r="N69" s="58">
        <f t="shared" ref="N69:N132" si="14">ROUNDUP(D69*0.6,0)</f>
        <v>12</v>
      </c>
      <c r="O69" s="2">
        <f t="shared" ref="O69:O132" si="15">ROUNDUP(D69*0.2,0)</f>
        <v>4</v>
      </c>
      <c r="P69" s="2">
        <v>1</v>
      </c>
      <c r="Q69" s="2">
        <f t="shared" ref="Q69:Q132" si="16">ROUNDUP(D69*0.05,0)</f>
        <v>1</v>
      </c>
      <c r="R69" s="2">
        <f t="shared" ref="R69:R132" si="17">ROUNDUP(D69*0.1,0)</f>
        <v>2</v>
      </c>
      <c r="S69" s="7"/>
    </row>
    <row r="70" spans="1:19" ht="25.15" customHeight="1">
      <c r="A70" s="22">
        <v>67</v>
      </c>
      <c r="B70" s="22" t="s">
        <v>63</v>
      </c>
      <c r="C70" s="11">
        <v>956</v>
      </c>
      <c r="D70" s="18">
        <v>57</v>
      </c>
      <c r="E70" s="6">
        <v>61</v>
      </c>
      <c r="F70" s="15">
        <f t="shared" si="10"/>
        <v>94.05</v>
      </c>
      <c r="G70" s="28">
        <f t="shared" si="11"/>
        <v>94</v>
      </c>
      <c r="H70" s="9"/>
      <c r="I70" s="7"/>
      <c r="J70" s="9">
        <f t="shared" si="12"/>
        <v>94</v>
      </c>
      <c r="K70" s="7">
        <f t="shared" si="9"/>
        <v>96.899999999999991</v>
      </c>
      <c r="L70" s="6">
        <f t="shared" si="13"/>
        <v>96</v>
      </c>
      <c r="M70" s="2">
        <v>1</v>
      </c>
      <c r="N70" s="58">
        <f t="shared" si="14"/>
        <v>35</v>
      </c>
      <c r="O70" s="2">
        <f t="shared" si="15"/>
        <v>12</v>
      </c>
      <c r="P70" s="2">
        <v>1</v>
      </c>
      <c r="Q70" s="2">
        <f t="shared" si="16"/>
        <v>3</v>
      </c>
      <c r="R70" s="2">
        <f t="shared" si="17"/>
        <v>6</v>
      </c>
      <c r="S70" s="7"/>
    </row>
    <row r="71" spans="1:19" ht="32.450000000000003" customHeight="1">
      <c r="A71" s="22">
        <v>68</v>
      </c>
      <c r="B71" s="22" t="s">
        <v>64</v>
      </c>
      <c r="C71" s="11">
        <v>458</v>
      </c>
      <c r="D71" s="54">
        <v>34</v>
      </c>
      <c r="E71" s="6">
        <v>35</v>
      </c>
      <c r="F71" s="15">
        <f t="shared" si="10"/>
        <v>56.099999999999994</v>
      </c>
      <c r="G71" s="28">
        <f t="shared" si="11"/>
        <v>56</v>
      </c>
      <c r="H71" s="9"/>
      <c r="I71" s="7"/>
      <c r="J71" s="9">
        <f t="shared" si="12"/>
        <v>56</v>
      </c>
      <c r="K71" s="7">
        <f t="shared" si="9"/>
        <v>57.8</v>
      </c>
      <c r="L71" s="6">
        <f t="shared" si="13"/>
        <v>57</v>
      </c>
      <c r="M71" s="2">
        <v>1</v>
      </c>
      <c r="N71" s="58">
        <f t="shared" si="14"/>
        <v>21</v>
      </c>
      <c r="O71" s="2">
        <f t="shared" si="15"/>
        <v>7</v>
      </c>
      <c r="P71" s="2">
        <v>1</v>
      </c>
      <c r="Q71" s="2">
        <f t="shared" si="16"/>
        <v>2</v>
      </c>
      <c r="R71" s="2">
        <f t="shared" si="17"/>
        <v>4</v>
      </c>
      <c r="S71" s="7"/>
    </row>
    <row r="72" spans="1:19" ht="32.450000000000003" customHeight="1">
      <c r="A72" s="22">
        <v>69</v>
      </c>
      <c r="B72" s="22" t="s">
        <v>65</v>
      </c>
      <c r="C72" s="11">
        <v>118</v>
      </c>
      <c r="D72" s="18">
        <v>12</v>
      </c>
      <c r="E72" s="6">
        <v>12</v>
      </c>
      <c r="F72" s="15">
        <f t="shared" si="10"/>
        <v>19.799999999999997</v>
      </c>
      <c r="G72" s="28">
        <f t="shared" si="11"/>
        <v>19</v>
      </c>
      <c r="H72" s="9">
        <v>1</v>
      </c>
      <c r="I72" s="7"/>
      <c r="J72" s="9">
        <f t="shared" si="12"/>
        <v>20</v>
      </c>
      <c r="K72" s="7">
        <f t="shared" si="9"/>
        <v>20.399999999999999</v>
      </c>
      <c r="L72" s="6">
        <f t="shared" si="13"/>
        <v>20</v>
      </c>
      <c r="M72" s="2">
        <v>1</v>
      </c>
      <c r="N72" s="58">
        <f t="shared" si="14"/>
        <v>8</v>
      </c>
      <c r="O72" s="2">
        <f t="shared" si="15"/>
        <v>3</v>
      </c>
      <c r="P72" s="2">
        <v>1</v>
      </c>
      <c r="Q72" s="2">
        <f t="shared" si="16"/>
        <v>1</v>
      </c>
      <c r="R72" s="2">
        <f t="shared" si="17"/>
        <v>2</v>
      </c>
      <c r="S72" s="7"/>
    </row>
    <row r="73" spans="1:19" ht="33" customHeight="1">
      <c r="A73" s="22">
        <v>70</v>
      </c>
      <c r="B73" s="22" t="s">
        <v>171</v>
      </c>
      <c r="C73" s="11">
        <v>870</v>
      </c>
      <c r="D73" s="18">
        <v>51</v>
      </c>
      <c r="E73" s="6">
        <v>54</v>
      </c>
      <c r="F73" s="15">
        <f t="shared" si="10"/>
        <v>84.149999999999991</v>
      </c>
      <c r="G73" s="28">
        <f t="shared" si="11"/>
        <v>84</v>
      </c>
      <c r="H73" s="9"/>
      <c r="I73" s="7"/>
      <c r="J73" s="9">
        <f t="shared" si="12"/>
        <v>84</v>
      </c>
      <c r="K73" s="7">
        <f t="shared" si="9"/>
        <v>86.7</v>
      </c>
      <c r="L73" s="6">
        <f t="shared" si="13"/>
        <v>86</v>
      </c>
      <c r="M73" s="2">
        <v>1</v>
      </c>
      <c r="N73" s="58">
        <f t="shared" si="14"/>
        <v>31</v>
      </c>
      <c r="O73" s="2">
        <f t="shared" si="15"/>
        <v>11</v>
      </c>
      <c r="P73" s="2">
        <v>1</v>
      </c>
      <c r="Q73" s="2">
        <f t="shared" si="16"/>
        <v>3</v>
      </c>
      <c r="R73" s="2">
        <f t="shared" si="17"/>
        <v>6</v>
      </c>
      <c r="S73" s="7"/>
    </row>
    <row r="74" spans="1:19" ht="22.15" customHeight="1">
      <c r="A74" s="22">
        <v>71</v>
      </c>
      <c r="B74" s="22" t="s">
        <v>66</v>
      </c>
      <c r="C74" s="11">
        <v>381</v>
      </c>
      <c r="D74" s="18">
        <v>29</v>
      </c>
      <c r="E74" s="6">
        <v>31</v>
      </c>
      <c r="F74" s="15">
        <f t="shared" si="10"/>
        <v>47.849999999999994</v>
      </c>
      <c r="G74" s="28">
        <f t="shared" si="11"/>
        <v>47</v>
      </c>
      <c r="H74" s="9"/>
      <c r="I74" s="30">
        <v>1</v>
      </c>
      <c r="J74" s="9">
        <f t="shared" si="12"/>
        <v>48</v>
      </c>
      <c r="K74" s="7">
        <f t="shared" si="9"/>
        <v>49.3</v>
      </c>
      <c r="L74" s="6">
        <f t="shared" si="13"/>
        <v>49</v>
      </c>
      <c r="M74" s="2">
        <v>1</v>
      </c>
      <c r="N74" s="58">
        <f t="shared" si="14"/>
        <v>18</v>
      </c>
      <c r="O74" s="2">
        <f t="shared" si="15"/>
        <v>6</v>
      </c>
      <c r="P74" s="2">
        <v>1</v>
      </c>
      <c r="Q74" s="2">
        <f t="shared" si="16"/>
        <v>2</v>
      </c>
      <c r="R74" s="2">
        <f t="shared" si="17"/>
        <v>3</v>
      </c>
      <c r="S74" s="7"/>
    </row>
    <row r="75" spans="1:19" ht="24.6" customHeight="1">
      <c r="A75" s="22">
        <v>72</v>
      </c>
      <c r="B75" s="22" t="s">
        <v>67</v>
      </c>
      <c r="C75" s="12">
        <v>43</v>
      </c>
      <c r="D75" s="18">
        <v>11</v>
      </c>
      <c r="E75" s="6">
        <v>12</v>
      </c>
      <c r="F75" s="15">
        <f t="shared" si="10"/>
        <v>18.149999999999999</v>
      </c>
      <c r="G75" s="28">
        <f t="shared" si="11"/>
        <v>18</v>
      </c>
      <c r="H75" s="9"/>
      <c r="I75" s="7"/>
      <c r="J75" s="9">
        <f t="shared" si="12"/>
        <v>18</v>
      </c>
      <c r="K75" s="7">
        <f t="shared" si="9"/>
        <v>18.7</v>
      </c>
      <c r="L75" s="6">
        <f t="shared" si="13"/>
        <v>18</v>
      </c>
      <c r="M75" s="2">
        <v>1</v>
      </c>
      <c r="N75" s="58">
        <f t="shared" si="14"/>
        <v>7</v>
      </c>
      <c r="O75" s="2">
        <f t="shared" si="15"/>
        <v>3</v>
      </c>
      <c r="P75" s="2">
        <v>1</v>
      </c>
      <c r="Q75" s="2">
        <f t="shared" si="16"/>
        <v>1</v>
      </c>
      <c r="R75" s="2">
        <f t="shared" si="17"/>
        <v>2</v>
      </c>
      <c r="S75" s="7"/>
    </row>
    <row r="76" spans="1:19" ht="33" customHeight="1">
      <c r="A76" s="22">
        <v>73</v>
      </c>
      <c r="B76" s="22" t="s">
        <v>68</v>
      </c>
      <c r="C76" s="11">
        <v>62</v>
      </c>
      <c r="D76" s="18">
        <v>11</v>
      </c>
      <c r="E76" s="6">
        <v>12</v>
      </c>
      <c r="F76" s="15">
        <f t="shared" si="10"/>
        <v>18.149999999999999</v>
      </c>
      <c r="G76" s="28">
        <f t="shared" si="11"/>
        <v>18</v>
      </c>
      <c r="H76" s="9">
        <v>1</v>
      </c>
      <c r="I76" s="7"/>
      <c r="J76" s="9">
        <f t="shared" si="12"/>
        <v>19</v>
      </c>
      <c r="K76" s="7">
        <f t="shared" si="9"/>
        <v>18.7</v>
      </c>
      <c r="L76" s="6">
        <f t="shared" si="13"/>
        <v>18</v>
      </c>
      <c r="M76" s="2">
        <v>1</v>
      </c>
      <c r="N76" s="58">
        <f t="shared" si="14"/>
        <v>7</v>
      </c>
      <c r="O76" s="2">
        <f t="shared" si="15"/>
        <v>3</v>
      </c>
      <c r="P76" s="2">
        <v>1</v>
      </c>
      <c r="Q76" s="2">
        <f t="shared" si="16"/>
        <v>1</v>
      </c>
      <c r="R76" s="2">
        <f t="shared" si="17"/>
        <v>2</v>
      </c>
      <c r="S76" s="7"/>
    </row>
    <row r="77" spans="1:19" ht="33" customHeight="1">
      <c r="A77" s="22">
        <v>74</v>
      </c>
      <c r="B77" s="22" t="s">
        <v>69</v>
      </c>
      <c r="C77" s="11">
        <v>437</v>
      </c>
      <c r="D77" s="18">
        <v>32</v>
      </c>
      <c r="E77" s="6">
        <v>35</v>
      </c>
      <c r="F77" s="15">
        <f t="shared" si="10"/>
        <v>52.8</v>
      </c>
      <c r="G77" s="28">
        <f t="shared" si="11"/>
        <v>52</v>
      </c>
      <c r="H77" s="9"/>
      <c r="I77" s="7"/>
      <c r="J77" s="9">
        <f t="shared" si="12"/>
        <v>52</v>
      </c>
      <c r="K77" s="7">
        <f t="shared" si="9"/>
        <v>54.4</v>
      </c>
      <c r="L77" s="6">
        <f t="shared" si="13"/>
        <v>54</v>
      </c>
      <c r="M77" s="2">
        <v>1</v>
      </c>
      <c r="N77" s="58">
        <f t="shared" si="14"/>
        <v>20</v>
      </c>
      <c r="O77" s="2">
        <f t="shared" si="15"/>
        <v>7</v>
      </c>
      <c r="P77" s="2">
        <v>1</v>
      </c>
      <c r="Q77" s="2">
        <f t="shared" si="16"/>
        <v>2</v>
      </c>
      <c r="R77" s="2">
        <f t="shared" si="17"/>
        <v>4</v>
      </c>
      <c r="S77" s="7"/>
    </row>
    <row r="78" spans="1:19" ht="31.9" customHeight="1">
      <c r="A78" s="22">
        <v>75</v>
      </c>
      <c r="B78" s="22" t="s">
        <v>70</v>
      </c>
      <c r="C78" s="12">
        <v>47</v>
      </c>
      <c r="D78" s="18">
        <v>12</v>
      </c>
      <c r="E78" s="6">
        <v>12</v>
      </c>
      <c r="F78" s="15">
        <f t="shared" si="10"/>
        <v>19.799999999999997</v>
      </c>
      <c r="G78" s="28">
        <f t="shared" si="11"/>
        <v>19</v>
      </c>
      <c r="H78" s="9"/>
      <c r="I78" s="7"/>
      <c r="J78" s="9">
        <f t="shared" si="12"/>
        <v>19</v>
      </c>
      <c r="K78" s="7">
        <f t="shared" si="9"/>
        <v>20.399999999999999</v>
      </c>
      <c r="L78" s="6">
        <f t="shared" si="13"/>
        <v>20</v>
      </c>
      <c r="M78" s="2">
        <v>1</v>
      </c>
      <c r="N78" s="58">
        <f t="shared" si="14"/>
        <v>8</v>
      </c>
      <c r="O78" s="2">
        <f t="shared" si="15"/>
        <v>3</v>
      </c>
      <c r="P78" s="2">
        <v>1</v>
      </c>
      <c r="Q78" s="2">
        <f t="shared" si="16"/>
        <v>1</v>
      </c>
      <c r="R78" s="2">
        <f t="shared" si="17"/>
        <v>2</v>
      </c>
      <c r="S78" s="7"/>
    </row>
    <row r="79" spans="1:19" ht="27" customHeight="1">
      <c r="A79" s="22">
        <v>76</v>
      </c>
      <c r="B79" s="22" t="s">
        <v>71</v>
      </c>
      <c r="C79" s="11">
        <v>197</v>
      </c>
      <c r="D79" s="18">
        <v>18</v>
      </c>
      <c r="E79" s="6">
        <v>18</v>
      </c>
      <c r="F79" s="15">
        <f t="shared" si="10"/>
        <v>29.7</v>
      </c>
      <c r="G79" s="28">
        <f t="shared" si="11"/>
        <v>29</v>
      </c>
      <c r="H79" s="9"/>
      <c r="I79" s="7">
        <v>2</v>
      </c>
      <c r="J79" s="9">
        <f t="shared" si="12"/>
        <v>31</v>
      </c>
      <c r="K79" s="7">
        <f t="shared" si="9"/>
        <v>30.599999999999998</v>
      </c>
      <c r="L79" s="6">
        <f t="shared" si="13"/>
        <v>30</v>
      </c>
      <c r="M79" s="2">
        <v>1</v>
      </c>
      <c r="N79" s="58">
        <f t="shared" si="14"/>
        <v>11</v>
      </c>
      <c r="O79" s="2">
        <f t="shared" si="15"/>
        <v>4</v>
      </c>
      <c r="P79" s="2">
        <v>1</v>
      </c>
      <c r="Q79" s="2">
        <f t="shared" si="16"/>
        <v>1</v>
      </c>
      <c r="R79" s="2">
        <f t="shared" si="17"/>
        <v>2</v>
      </c>
      <c r="S79" s="7"/>
    </row>
    <row r="80" spans="1:19" ht="36" customHeight="1">
      <c r="A80" s="22">
        <v>77</v>
      </c>
      <c r="B80" s="22" t="s">
        <v>72</v>
      </c>
      <c r="C80" s="11">
        <v>87</v>
      </c>
      <c r="D80" s="18">
        <v>13</v>
      </c>
      <c r="E80" s="6">
        <v>12</v>
      </c>
      <c r="F80" s="15">
        <f t="shared" si="10"/>
        <v>21.45</v>
      </c>
      <c r="G80" s="28">
        <f t="shared" si="11"/>
        <v>21</v>
      </c>
      <c r="H80" s="9">
        <v>1</v>
      </c>
      <c r="I80" s="7"/>
      <c r="J80" s="9">
        <f t="shared" si="12"/>
        <v>22</v>
      </c>
      <c r="K80" s="7">
        <f t="shared" si="9"/>
        <v>22.099999999999998</v>
      </c>
      <c r="L80" s="6">
        <f t="shared" si="13"/>
        <v>22</v>
      </c>
      <c r="M80" s="2">
        <v>1</v>
      </c>
      <c r="N80" s="58">
        <f t="shared" si="14"/>
        <v>8</v>
      </c>
      <c r="O80" s="2">
        <f t="shared" si="15"/>
        <v>3</v>
      </c>
      <c r="P80" s="2">
        <v>1</v>
      </c>
      <c r="Q80" s="2">
        <f t="shared" si="16"/>
        <v>1</v>
      </c>
      <c r="R80" s="2">
        <f t="shared" si="17"/>
        <v>2</v>
      </c>
      <c r="S80" s="7"/>
    </row>
    <row r="81" spans="1:20" ht="24" customHeight="1">
      <c r="A81" s="22">
        <v>78</v>
      </c>
      <c r="B81" s="22" t="s">
        <v>73</v>
      </c>
      <c r="C81" s="11">
        <v>452</v>
      </c>
      <c r="D81" s="18">
        <v>34</v>
      </c>
      <c r="E81" s="6">
        <v>35</v>
      </c>
      <c r="F81" s="15">
        <f t="shared" si="10"/>
        <v>56.099999999999994</v>
      </c>
      <c r="G81" s="28">
        <f t="shared" si="11"/>
        <v>56</v>
      </c>
      <c r="H81" s="9"/>
      <c r="I81" s="7"/>
      <c r="J81" s="9">
        <f t="shared" si="12"/>
        <v>56</v>
      </c>
      <c r="K81" s="7">
        <f t="shared" si="9"/>
        <v>57.8</v>
      </c>
      <c r="L81" s="6">
        <f t="shared" si="13"/>
        <v>57</v>
      </c>
      <c r="M81" s="2">
        <v>1</v>
      </c>
      <c r="N81" s="58">
        <f t="shared" si="14"/>
        <v>21</v>
      </c>
      <c r="O81" s="2">
        <f t="shared" si="15"/>
        <v>7</v>
      </c>
      <c r="P81" s="2">
        <v>1</v>
      </c>
      <c r="Q81" s="2">
        <f t="shared" si="16"/>
        <v>2</v>
      </c>
      <c r="R81" s="2">
        <f t="shared" si="17"/>
        <v>4</v>
      </c>
      <c r="S81" s="7"/>
    </row>
    <row r="82" spans="1:20" ht="33" customHeight="1">
      <c r="A82" s="22">
        <v>79</v>
      </c>
      <c r="B82" s="22" t="s">
        <v>74</v>
      </c>
      <c r="C82" s="11">
        <v>202</v>
      </c>
      <c r="D82" s="54">
        <v>20</v>
      </c>
      <c r="E82" s="6">
        <v>19</v>
      </c>
      <c r="F82" s="15">
        <f t="shared" si="10"/>
        <v>33</v>
      </c>
      <c r="G82" s="28">
        <f t="shared" si="11"/>
        <v>33</v>
      </c>
      <c r="H82" s="9"/>
      <c r="I82" s="30">
        <v>1</v>
      </c>
      <c r="J82" s="9">
        <f t="shared" si="12"/>
        <v>34</v>
      </c>
      <c r="K82" s="7">
        <f t="shared" si="9"/>
        <v>34</v>
      </c>
      <c r="L82" s="6">
        <f t="shared" si="13"/>
        <v>34</v>
      </c>
      <c r="M82" s="2">
        <v>1</v>
      </c>
      <c r="N82" s="58">
        <f t="shared" si="14"/>
        <v>12</v>
      </c>
      <c r="O82" s="2">
        <f t="shared" si="15"/>
        <v>4</v>
      </c>
      <c r="P82" s="2">
        <v>1</v>
      </c>
      <c r="Q82" s="2">
        <f t="shared" si="16"/>
        <v>1</v>
      </c>
      <c r="R82" s="2">
        <f t="shared" si="17"/>
        <v>2</v>
      </c>
      <c r="S82" s="7"/>
    </row>
    <row r="83" spans="1:20" ht="33" customHeight="1">
      <c r="A83" s="22">
        <v>80</v>
      </c>
      <c r="B83" s="22" t="s">
        <v>75</v>
      </c>
      <c r="C83" s="11">
        <v>282</v>
      </c>
      <c r="D83" s="18">
        <v>20</v>
      </c>
      <c r="E83" s="6">
        <v>21</v>
      </c>
      <c r="F83" s="15">
        <f t="shared" si="10"/>
        <v>33</v>
      </c>
      <c r="G83" s="28">
        <f t="shared" si="11"/>
        <v>33</v>
      </c>
      <c r="H83" s="9"/>
      <c r="I83" s="7">
        <v>1</v>
      </c>
      <c r="J83" s="9">
        <f t="shared" si="12"/>
        <v>34</v>
      </c>
      <c r="K83" s="7">
        <f t="shared" si="9"/>
        <v>34</v>
      </c>
      <c r="L83" s="6">
        <f t="shared" si="13"/>
        <v>34</v>
      </c>
      <c r="M83" s="2">
        <v>1</v>
      </c>
      <c r="N83" s="58">
        <f t="shared" si="14"/>
        <v>12</v>
      </c>
      <c r="O83" s="2">
        <f t="shared" si="15"/>
        <v>4</v>
      </c>
      <c r="P83" s="2">
        <v>1</v>
      </c>
      <c r="Q83" s="2">
        <f t="shared" si="16"/>
        <v>1</v>
      </c>
      <c r="R83" s="2">
        <f t="shared" si="17"/>
        <v>2</v>
      </c>
      <c r="S83" s="7"/>
    </row>
    <row r="84" spans="1:20" ht="26.45" customHeight="1">
      <c r="A84" s="22">
        <v>81</v>
      </c>
      <c r="B84" s="22" t="s">
        <v>76</v>
      </c>
      <c r="C84" s="11">
        <v>57</v>
      </c>
      <c r="D84" s="18">
        <v>11</v>
      </c>
      <c r="E84" s="6">
        <v>12</v>
      </c>
      <c r="F84" s="15">
        <f t="shared" si="10"/>
        <v>18.149999999999999</v>
      </c>
      <c r="G84" s="28">
        <f t="shared" si="11"/>
        <v>18</v>
      </c>
      <c r="H84" s="9">
        <v>1</v>
      </c>
      <c r="I84" s="7"/>
      <c r="J84" s="9">
        <f t="shared" si="12"/>
        <v>19</v>
      </c>
      <c r="K84" s="7">
        <f t="shared" si="9"/>
        <v>18.7</v>
      </c>
      <c r="L84" s="6">
        <f t="shared" si="13"/>
        <v>18</v>
      </c>
      <c r="M84" s="2">
        <v>1</v>
      </c>
      <c r="N84" s="58">
        <f t="shared" si="14"/>
        <v>7</v>
      </c>
      <c r="O84" s="2">
        <f t="shared" si="15"/>
        <v>3</v>
      </c>
      <c r="P84" s="2">
        <v>1</v>
      </c>
      <c r="Q84" s="2">
        <f t="shared" si="16"/>
        <v>1</v>
      </c>
      <c r="R84" s="2">
        <f t="shared" si="17"/>
        <v>2</v>
      </c>
      <c r="S84" s="7"/>
    </row>
    <row r="85" spans="1:20" ht="33" customHeight="1">
      <c r="A85" s="22">
        <v>82</v>
      </c>
      <c r="B85" s="22" t="s">
        <v>77</v>
      </c>
      <c r="C85" s="11">
        <v>63</v>
      </c>
      <c r="D85" s="18">
        <v>11</v>
      </c>
      <c r="E85" s="6">
        <v>12</v>
      </c>
      <c r="F85" s="15">
        <f t="shared" si="10"/>
        <v>18.149999999999999</v>
      </c>
      <c r="G85" s="28">
        <f t="shared" si="11"/>
        <v>18</v>
      </c>
      <c r="H85" s="9">
        <v>1</v>
      </c>
      <c r="I85" s="7"/>
      <c r="J85" s="9">
        <f t="shared" si="12"/>
        <v>19</v>
      </c>
      <c r="K85" s="7">
        <f t="shared" si="9"/>
        <v>18.7</v>
      </c>
      <c r="L85" s="6">
        <f t="shared" si="13"/>
        <v>18</v>
      </c>
      <c r="M85" s="2">
        <v>1</v>
      </c>
      <c r="N85" s="58">
        <f t="shared" si="14"/>
        <v>7</v>
      </c>
      <c r="O85" s="2">
        <f t="shared" si="15"/>
        <v>3</v>
      </c>
      <c r="P85" s="2">
        <v>1</v>
      </c>
      <c r="Q85" s="2">
        <f t="shared" si="16"/>
        <v>1</v>
      </c>
      <c r="R85" s="2">
        <f t="shared" si="17"/>
        <v>2</v>
      </c>
      <c r="S85" s="7"/>
    </row>
    <row r="86" spans="1:20" ht="33" customHeight="1">
      <c r="A86" s="22">
        <v>83</v>
      </c>
      <c r="B86" s="22" t="s">
        <v>78</v>
      </c>
      <c r="C86" s="11">
        <v>90</v>
      </c>
      <c r="D86" s="18">
        <v>12</v>
      </c>
      <c r="E86" s="6">
        <v>12</v>
      </c>
      <c r="F86" s="15">
        <f t="shared" si="10"/>
        <v>19.799999999999997</v>
      </c>
      <c r="G86" s="28">
        <f t="shared" si="11"/>
        <v>19</v>
      </c>
      <c r="H86" s="9">
        <v>1</v>
      </c>
      <c r="I86" s="7"/>
      <c r="J86" s="9">
        <f t="shared" si="12"/>
        <v>20</v>
      </c>
      <c r="K86" s="7">
        <f t="shared" si="9"/>
        <v>20.399999999999999</v>
      </c>
      <c r="L86" s="6">
        <f t="shared" si="13"/>
        <v>20</v>
      </c>
      <c r="M86" s="2">
        <v>1</v>
      </c>
      <c r="N86" s="58">
        <f t="shared" si="14"/>
        <v>8</v>
      </c>
      <c r="O86" s="2">
        <f t="shared" si="15"/>
        <v>3</v>
      </c>
      <c r="P86" s="2">
        <v>1</v>
      </c>
      <c r="Q86" s="2">
        <f t="shared" si="16"/>
        <v>1</v>
      </c>
      <c r="R86" s="2">
        <f t="shared" si="17"/>
        <v>2</v>
      </c>
      <c r="S86" s="7"/>
    </row>
    <row r="87" spans="1:20" ht="33" customHeight="1">
      <c r="A87" s="22">
        <v>84</v>
      </c>
      <c r="B87" s="22" t="s">
        <v>79</v>
      </c>
      <c r="C87" s="2">
        <v>182</v>
      </c>
      <c r="D87" s="54">
        <v>19</v>
      </c>
      <c r="E87" s="6">
        <v>19</v>
      </c>
      <c r="F87" s="15">
        <f t="shared" si="10"/>
        <v>31.349999999999998</v>
      </c>
      <c r="G87" s="28">
        <f t="shared" si="11"/>
        <v>31</v>
      </c>
      <c r="H87" s="9"/>
      <c r="I87" s="30">
        <v>1</v>
      </c>
      <c r="J87" s="9">
        <f t="shared" si="12"/>
        <v>32</v>
      </c>
      <c r="K87" s="7">
        <f t="shared" si="9"/>
        <v>32.299999999999997</v>
      </c>
      <c r="L87" s="6">
        <f t="shared" si="13"/>
        <v>32</v>
      </c>
      <c r="M87" s="2">
        <v>1</v>
      </c>
      <c r="N87" s="58">
        <f t="shared" si="14"/>
        <v>12</v>
      </c>
      <c r="O87" s="2">
        <f t="shared" si="15"/>
        <v>4</v>
      </c>
      <c r="P87" s="2">
        <v>1</v>
      </c>
      <c r="Q87" s="2">
        <f t="shared" si="16"/>
        <v>1</v>
      </c>
      <c r="R87" s="2">
        <f t="shared" si="17"/>
        <v>2</v>
      </c>
      <c r="S87" s="7"/>
    </row>
    <row r="88" spans="1:20" ht="36" customHeight="1">
      <c r="A88" s="22">
        <v>85</v>
      </c>
      <c r="B88" s="22" t="s">
        <v>80</v>
      </c>
      <c r="C88" s="11">
        <v>2184</v>
      </c>
      <c r="D88" s="54">
        <v>127</v>
      </c>
      <c r="E88" s="6">
        <v>128</v>
      </c>
      <c r="F88" s="15">
        <f t="shared" si="10"/>
        <v>209.54999999999998</v>
      </c>
      <c r="G88" s="28">
        <f t="shared" si="11"/>
        <v>209</v>
      </c>
      <c r="H88" s="9"/>
      <c r="I88" s="7">
        <v>2</v>
      </c>
      <c r="J88" s="9">
        <f t="shared" si="12"/>
        <v>211</v>
      </c>
      <c r="K88" s="7">
        <f t="shared" si="9"/>
        <v>215.9</v>
      </c>
      <c r="L88" s="6">
        <v>128</v>
      </c>
      <c r="M88" s="2">
        <v>1</v>
      </c>
      <c r="N88" s="58">
        <f t="shared" si="14"/>
        <v>77</v>
      </c>
      <c r="O88" s="2">
        <f t="shared" si="15"/>
        <v>26</v>
      </c>
      <c r="P88" s="2">
        <v>1</v>
      </c>
      <c r="Q88" s="2">
        <f t="shared" si="16"/>
        <v>7</v>
      </c>
      <c r="R88" s="2">
        <f t="shared" si="17"/>
        <v>13</v>
      </c>
      <c r="S88" s="7"/>
    </row>
    <row r="89" spans="1:20" ht="33" customHeight="1">
      <c r="A89" s="22">
        <v>86</v>
      </c>
      <c r="B89" s="22" t="s">
        <v>81</v>
      </c>
      <c r="C89" s="11">
        <v>789</v>
      </c>
      <c r="D89" s="54">
        <v>52</v>
      </c>
      <c r="E89" s="6">
        <v>54</v>
      </c>
      <c r="F89" s="15">
        <f t="shared" si="10"/>
        <v>85.8</v>
      </c>
      <c r="G89" s="28">
        <f t="shared" si="11"/>
        <v>85</v>
      </c>
      <c r="H89" s="9"/>
      <c r="I89" s="7"/>
      <c r="J89" s="9">
        <f t="shared" si="12"/>
        <v>85</v>
      </c>
      <c r="K89" s="7">
        <f t="shared" si="9"/>
        <v>88.399999999999991</v>
      </c>
      <c r="L89" s="6">
        <f t="shared" si="13"/>
        <v>88</v>
      </c>
      <c r="M89" s="2">
        <v>1</v>
      </c>
      <c r="N89" s="58">
        <f t="shared" si="14"/>
        <v>32</v>
      </c>
      <c r="O89" s="2">
        <f t="shared" si="15"/>
        <v>11</v>
      </c>
      <c r="P89" s="2">
        <v>1</v>
      </c>
      <c r="Q89" s="2">
        <f t="shared" si="16"/>
        <v>3</v>
      </c>
      <c r="R89" s="2">
        <f t="shared" si="17"/>
        <v>6</v>
      </c>
      <c r="S89" s="7"/>
    </row>
    <row r="90" spans="1:20" ht="34.9" customHeight="1">
      <c r="A90" s="22">
        <v>87</v>
      </c>
      <c r="B90" s="22" t="s">
        <v>82</v>
      </c>
      <c r="C90" s="11">
        <v>1770</v>
      </c>
      <c r="D90" s="54">
        <v>102</v>
      </c>
      <c r="E90" s="6">
        <v>108</v>
      </c>
      <c r="F90" s="15">
        <f t="shared" si="10"/>
        <v>168.29999999999998</v>
      </c>
      <c r="G90" s="28">
        <f t="shared" si="11"/>
        <v>168</v>
      </c>
      <c r="H90" s="9"/>
      <c r="I90" s="7"/>
      <c r="J90" s="9">
        <f t="shared" si="12"/>
        <v>168</v>
      </c>
      <c r="K90" s="7">
        <f t="shared" si="9"/>
        <v>173.4</v>
      </c>
      <c r="L90" s="6">
        <f t="shared" si="13"/>
        <v>173</v>
      </c>
      <c r="M90" s="2">
        <v>1</v>
      </c>
      <c r="N90" s="58">
        <f t="shared" si="14"/>
        <v>62</v>
      </c>
      <c r="O90" s="2">
        <f t="shared" si="15"/>
        <v>21</v>
      </c>
      <c r="P90" s="2">
        <v>1</v>
      </c>
      <c r="Q90" s="2">
        <f t="shared" si="16"/>
        <v>6</v>
      </c>
      <c r="R90" s="2">
        <f t="shared" si="17"/>
        <v>11</v>
      </c>
      <c r="S90" s="7"/>
      <c r="T90" t="s">
        <v>192</v>
      </c>
    </row>
    <row r="91" spans="1:20" ht="34.9" customHeight="1">
      <c r="A91" s="22">
        <v>88</v>
      </c>
      <c r="B91" s="22" t="s">
        <v>83</v>
      </c>
      <c r="C91" s="2">
        <v>1346</v>
      </c>
      <c r="D91" s="54">
        <v>86</v>
      </c>
      <c r="E91" s="48">
        <v>86</v>
      </c>
      <c r="F91" s="49">
        <f t="shared" si="10"/>
        <v>141.9</v>
      </c>
      <c r="G91" s="47">
        <f t="shared" si="11"/>
        <v>141</v>
      </c>
      <c r="H91" s="50"/>
      <c r="I91" s="51">
        <v>4</v>
      </c>
      <c r="J91" s="50">
        <f t="shared" si="12"/>
        <v>145</v>
      </c>
      <c r="K91" s="51">
        <f t="shared" si="9"/>
        <v>146.19999999999999</v>
      </c>
      <c r="L91" s="48">
        <f t="shared" si="13"/>
        <v>146</v>
      </c>
      <c r="M91" s="2">
        <v>1</v>
      </c>
      <c r="N91" s="58">
        <f t="shared" si="14"/>
        <v>52</v>
      </c>
      <c r="O91" s="2">
        <f t="shared" si="15"/>
        <v>18</v>
      </c>
      <c r="P91" s="2">
        <v>1</v>
      </c>
      <c r="Q91" s="2">
        <f t="shared" si="16"/>
        <v>5</v>
      </c>
      <c r="R91" s="2">
        <f t="shared" si="17"/>
        <v>9</v>
      </c>
      <c r="S91" s="7"/>
    </row>
    <row r="92" spans="1:20" ht="24.6" customHeight="1">
      <c r="A92" s="22">
        <v>89</v>
      </c>
      <c r="B92" s="22" t="s">
        <v>84</v>
      </c>
      <c r="C92" s="11">
        <v>501</v>
      </c>
      <c r="D92" s="18">
        <v>32</v>
      </c>
      <c r="E92" s="6">
        <v>35</v>
      </c>
      <c r="F92" s="15">
        <f t="shared" si="10"/>
        <v>52.8</v>
      </c>
      <c r="G92" s="28">
        <f t="shared" si="11"/>
        <v>52</v>
      </c>
      <c r="H92" s="9"/>
      <c r="I92" s="7"/>
      <c r="J92" s="9">
        <f t="shared" si="12"/>
        <v>52</v>
      </c>
      <c r="K92" s="7">
        <f t="shared" si="9"/>
        <v>54.4</v>
      </c>
      <c r="L92" s="6">
        <f t="shared" si="13"/>
        <v>54</v>
      </c>
      <c r="M92" s="2">
        <v>1</v>
      </c>
      <c r="N92" s="58">
        <f t="shared" si="14"/>
        <v>20</v>
      </c>
      <c r="O92" s="2">
        <f t="shared" si="15"/>
        <v>7</v>
      </c>
      <c r="P92" s="2">
        <v>1</v>
      </c>
      <c r="Q92" s="2">
        <f t="shared" si="16"/>
        <v>2</v>
      </c>
      <c r="R92" s="2">
        <f t="shared" si="17"/>
        <v>4</v>
      </c>
      <c r="S92" s="7"/>
    </row>
    <row r="93" spans="1:20" ht="33" customHeight="1">
      <c r="A93" s="22">
        <v>90</v>
      </c>
      <c r="B93" s="22" t="s">
        <v>85</v>
      </c>
      <c r="C93" s="11">
        <v>207</v>
      </c>
      <c r="D93" s="54">
        <v>20</v>
      </c>
      <c r="E93" s="6">
        <v>19</v>
      </c>
      <c r="F93" s="15">
        <f t="shared" si="10"/>
        <v>33</v>
      </c>
      <c r="G93" s="28">
        <f t="shared" si="11"/>
        <v>33</v>
      </c>
      <c r="H93" s="9"/>
      <c r="I93" s="30">
        <v>1</v>
      </c>
      <c r="J93" s="9">
        <f t="shared" si="12"/>
        <v>34</v>
      </c>
      <c r="K93" s="7">
        <f t="shared" si="9"/>
        <v>34</v>
      </c>
      <c r="L93" s="6">
        <f t="shared" si="13"/>
        <v>34</v>
      </c>
      <c r="M93" s="2">
        <v>1</v>
      </c>
      <c r="N93" s="58">
        <f t="shared" si="14"/>
        <v>12</v>
      </c>
      <c r="O93" s="2">
        <f t="shared" si="15"/>
        <v>4</v>
      </c>
      <c r="P93" s="2">
        <v>1</v>
      </c>
      <c r="Q93" s="2">
        <f t="shared" si="16"/>
        <v>1</v>
      </c>
      <c r="R93" s="2">
        <f t="shared" si="17"/>
        <v>2</v>
      </c>
      <c r="S93" s="7"/>
    </row>
    <row r="94" spans="1:20" ht="28.9" customHeight="1">
      <c r="A94" s="22">
        <v>91</v>
      </c>
      <c r="B94" s="22" t="s">
        <v>86</v>
      </c>
      <c r="C94" s="11">
        <v>253</v>
      </c>
      <c r="D94" s="18">
        <v>19</v>
      </c>
      <c r="E94" s="6">
        <v>19</v>
      </c>
      <c r="F94" s="15">
        <f t="shared" si="10"/>
        <v>31.349999999999998</v>
      </c>
      <c r="G94" s="28">
        <f t="shared" si="11"/>
        <v>31</v>
      </c>
      <c r="H94" s="9"/>
      <c r="I94" s="30">
        <v>1</v>
      </c>
      <c r="J94" s="9">
        <f t="shared" si="12"/>
        <v>32</v>
      </c>
      <c r="K94" s="7">
        <f t="shared" si="9"/>
        <v>32.299999999999997</v>
      </c>
      <c r="L94" s="6">
        <f t="shared" si="13"/>
        <v>32</v>
      </c>
      <c r="M94" s="2">
        <v>1</v>
      </c>
      <c r="N94" s="58">
        <f t="shared" si="14"/>
        <v>12</v>
      </c>
      <c r="O94" s="2">
        <f t="shared" si="15"/>
        <v>4</v>
      </c>
      <c r="P94" s="2">
        <v>1</v>
      </c>
      <c r="Q94" s="2">
        <f t="shared" si="16"/>
        <v>1</v>
      </c>
      <c r="R94" s="2">
        <f t="shared" si="17"/>
        <v>2</v>
      </c>
      <c r="S94" s="7"/>
    </row>
    <row r="95" spans="1:20" ht="33" customHeight="1">
      <c r="A95" s="22">
        <v>92</v>
      </c>
      <c r="B95" s="22" t="s">
        <v>87</v>
      </c>
      <c r="C95" s="11">
        <v>454</v>
      </c>
      <c r="D95" s="18">
        <v>32</v>
      </c>
      <c r="E95" s="6">
        <v>35</v>
      </c>
      <c r="F95" s="15">
        <f t="shared" si="10"/>
        <v>52.8</v>
      </c>
      <c r="G95" s="28">
        <f t="shared" si="11"/>
        <v>52</v>
      </c>
      <c r="H95" s="9"/>
      <c r="I95" s="7"/>
      <c r="J95" s="9">
        <f t="shared" si="12"/>
        <v>52</v>
      </c>
      <c r="K95" s="7">
        <f t="shared" si="9"/>
        <v>54.4</v>
      </c>
      <c r="L95" s="6">
        <f t="shared" si="13"/>
        <v>54</v>
      </c>
      <c r="M95" s="2">
        <v>1</v>
      </c>
      <c r="N95" s="58">
        <f t="shared" si="14"/>
        <v>20</v>
      </c>
      <c r="O95" s="2">
        <f t="shared" si="15"/>
        <v>7</v>
      </c>
      <c r="P95" s="2">
        <v>1</v>
      </c>
      <c r="Q95" s="2">
        <f t="shared" si="16"/>
        <v>2</v>
      </c>
      <c r="R95" s="2">
        <f t="shared" si="17"/>
        <v>4</v>
      </c>
      <c r="S95" s="7"/>
    </row>
    <row r="96" spans="1:20" ht="33" customHeight="1">
      <c r="A96" s="22">
        <v>93</v>
      </c>
      <c r="B96" s="22" t="s">
        <v>88</v>
      </c>
      <c r="C96" s="12">
        <v>48</v>
      </c>
      <c r="D96" s="18">
        <v>11</v>
      </c>
      <c r="E96" s="6">
        <v>12</v>
      </c>
      <c r="F96" s="15">
        <f t="shared" si="10"/>
        <v>18.149999999999999</v>
      </c>
      <c r="G96" s="28">
        <f t="shared" si="11"/>
        <v>18</v>
      </c>
      <c r="H96" s="42"/>
      <c r="I96" s="20">
        <v>1</v>
      </c>
      <c r="J96" s="9">
        <f t="shared" si="12"/>
        <v>19</v>
      </c>
      <c r="K96" s="7">
        <f t="shared" si="9"/>
        <v>18.7</v>
      </c>
      <c r="L96" s="6">
        <f t="shared" si="13"/>
        <v>18</v>
      </c>
      <c r="M96" s="2">
        <v>1</v>
      </c>
      <c r="N96" s="58">
        <f t="shared" si="14"/>
        <v>7</v>
      </c>
      <c r="O96" s="2">
        <f t="shared" si="15"/>
        <v>3</v>
      </c>
      <c r="P96" s="2">
        <v>1</v>
      </c>
      <c r="Q96" s="2">
        <f t="shared" si="16"/>
        <v>1</v>
      </c>
      <c r="R96" s="2">
        <f t="shared" si="17"/>
        <v>2</v>
      </c>
      <c r="S96" s="7"/>
    </row>
    <row r="97" spans="1:19" ht="27.6" customHeight="1">
      <c r="A97" s="22">
        <v>94</v>
      </c>
      <c r="B97" s="22" t="s">
        <v>89</v>
      </c>
      <c r="C97" s="11">
        <v>671</v>
      </c>
      <c r="D97" s="18">
        <v>45</v>
      </c>
      <c r="E97" s="6">
        <v>50</v>
      </c>
      <c r="F97" s="15">
        <f t="shared" si="10"/>
        <v>74.25</v>
      </c>
      <c r="G97" s="28">
        <f t="shared" si="11"/>
        <v>74</v>
      </c>
      <c r="H97" s="9"/>
      <c r="I97" s="7"/>
      <c r="J97" s="9">
        <f t="shared" si="12"/>
        <v>74</v>
      </c>
      <c r="K97" s="7">
        <f t="shared" si="9"/>
        <v>76.5</v>
      </c>
      <c r="L97" s="6">
        <f t="shared" si="13"/>
        <v>76</v>
      </c>
      <c r="M97" s="2">
        <v>1</v>
      </c>
      <c r="N97" s="58">
        <f t="shared" si="14"/>
        <v>27</v>
      </c>
      <c r="O97" s="2">
        <f t="shared" si="15"/>
        <v>9</v>
      </c>
      <c r="P97" s="2">
        <v>1</v>
      </c>
      <c r="Q97" s="2">
        <f t="shared" si="16"/>
        <v>3</v>
      </c>
      <c r="R97" s="2">
        <f t="shared" si="17"/>
        <v>5</v>
      </c>
      <c r="S97" s="7"/>
    </row>
    <row r="98" spans="1:19" ht="30" customHeight="1">
      <c r="A98" s="22">
        <v>95</v>
      </c>
      <c r="B98" s="22" t="s">
        <v>90</v>
      </c>
      <c r="C98" s="11">
        <v>108</v>
      </c>
      <c r="D98" s="18">
        <v>13</v>
      </c>
      <c r="E98" s="6">
        <v>13</v>
      </c>
      <c r="F98" s="15">
        <f t="shared" si="10"/>
        <v>21.45</v>
      </c>
      <c r="G98" s="28">
        <f t="shared" si="11"/>
        <v>21</v>
      </c>
      <c r="H98" s="9">
        <v>1</v>
      </c>
      <c r="I98" s="7">
        <v>1</v>
      </c>
      <c r="J98" s="9">
        <f t="shared" si="12"/>
        <v>23</v>
      </c>
      <c r="K98" s="7">
        <f t="shared" si="9"/>
        <v>22.099999999999998</v>
      </c>
      <c r="L98" s="6">
        <f t="shared" si="13"/>
        <v>22</v>
      </c>
      <c r="M98" s="2">
        <v>1</v>
      </c>
      <c r="N98" s="58">
        <f t="shared" si="14"/>
        <v>8</v>
      </c>
      <c r="O98" s="2">
        <f t="shared" si="15"/>
        <v>3</v>
      </c>
      <c r="P98" s="2">
        <v>1</v>
      </c>
      <c r="Q98" s="2">
        <f t="shared" si="16"/>
        <v>1</v>
      </c>
      <c r="R98" s="2">
        <f t="shared" si="17"/>
        <v>2</v>
      </c>
      <c r="S98" s="7"/>
    </row>
    <row r="99" spans="1:19" ht="31.9" customHeight="1">
      <c r="A99" s="22">
        <v>96</v>
      </c>
      <c r="B99" s="22" t="s">
        <v>91</v>
      </c>
      <c r="C99" s="11">
        <v>375</v>
      </c>
      <c r="D99" s="18">
        <v>28</v>
      </c>
      <c r="E99" s="6">
        <v>30</v>
      </c>
      <c r="F99" s="15">
        <f t="shared" si="10"/>
        <v>46.199999999999996</v>
      </c>
      <c r="G99" s="28">
        <f t="shared" si="11"/>
        <v>46</v>
      </c>
      <c r="H99" s="9"/>
      <c r="I99" s="7"/>
      <c r="J99" s="9">
        <f t="shared" si="12"/>
        <v>46</v>
      </c>
      <c r="K99" s="7">
        <f t="shared" si="9"/>
        <v>47.6</v>
      </c>
      <c r="L99" s="6">
        <f t="shared" si="13"/>
        <v>47</v>
      </c>
      <c r="M99" s="2">
        <v>1</v>
      </c>
      <c r="N99" s="58">
        <f t="shared" si="14"/>
        <v>17</v>
      </c>
      <c r="O99" s="2">
        <f t="shared" si="15"/>
        <v>6</v>
      </c>
      <c r="P99" s="2">
        <v>1</v>
      </c>
      <c r="Q99" s="2">
        <f t="shared" si="16"/>
        <v>2</v>
      </c>
      <c r="R99" s="2">
        <f t="shared" si="17"/>
        <v>3</v>
      </c>
      <c r="S99" s="7"/>
    </row>
    <row r="100" spans="1:19" ht="33" customHeight="1">
      <c r="A100" s="22">
        <v>97</v>
      </c>
      <c r="B100" s="22" t="s">
        <v>92</v>
      </c>
      <c r="C100" s="11">
        <v>216</v>
      </c>
      <c r="D100" s="54">
        <v>20</v>
      </c>
      <c r="E100" s="6">
        <v>19</v>
      </c>
      <c r="F100" s="15">
        <f t="shared" si="10"/>
        <v>33</v>
      </c>
      <c r="G100" s="28">
        <f t="shared" si="11"/>
        <v>33</v>
      </c>
      <c r="H100" s="9"/>
      <c r="I100" s="30">
        <v>1</v>
      </c>
      <c r="J100" s="9">
        <f t="shared" si="12"/>
        <v>34</v>
      </c>
      <c r="K100" s="7">
        <f t="shared" si="9"/>
        <v>34</v>
      </c>
      <c r="L100" s="6">
        <f t="shared" si="13"/>
        <v>34</v>
      </c>
      <c r="M100" s="2">
        <v>1</v>
      </c>
      <c r="N100" s="58">
        <f t="shared" si="14"/>
        <v>12</v>
      </c>
      <c r="O100" s="2">
        <f t="shared" si="15"/>
        <v>4</v>
      </c>
      <c r="P100" s="2">
        <v>1</v>
      </c>
      <c r="Q100" s="2">
        <f t="shared" si="16"/>
        <v>1</v>
      </c>
      <c r="R100" s="2">
        <f t="shared" si="17"/>
        <v>2</v>
      </c>
      <c r="S100" s="7"/>
    </row>
    <row r="101" spans="1:19" ht="33.6" customHeight="1">
      <c r="A101" s="22">
        <v>98</v>
      </c>
      <c r="B101" s="22" t="s">
        <v>93</v>
      </c>
      <c r="C101" s="11">
        <v>1143</v>
      </c>
      <c r="D101" s="18">
        <v>74</v>
      </c>
      <c r="E101" s="6">
        <v>76</v>
      </c>
      <c r="F101" s="15">
        <f t="shared" si="10"/>
        <v>122.1</v>
      </c>
      <c r="G101" s="28">
        <f t="shared" si="11"/>
        <v>122</v>
      </c>
      <c r="H101" s="9"/>
      <c r="I101" s="7">
        <v>1</v>
      </c>
      <c r="J101" s="9">
        <f t="shared" si="12"/>
        <v>123</v>
      </c>
      <c r="K101" s="7">
        <f t="shared" si="9"/>
        <v>125.8</v>
      </c>
      <c r="L101" s="6">
        <f t="shared" si="13"/>
        <v>125</v>
      </c>
      <c r="M101" s="2">
        <v>1</v>
      </c>
      <c r="N101" s="58">
        <f t="shared" si="14"/>
        <v>45</v>
      </c>
      <c r="O101" s="2">
        <f t="shared" si="15"/>
        <v>15</v>
      </c>
      <c r="P101" s="2">
        <v>1</v>
      </c>
      <c r="Q101" s="2">
        <f t="shared" si="16"/>
        <v>4</v>
      </c>
      <c r="R101" s="2">
        <f t="shared" si="17"/>
        <v>8</v>
      </c>
      <c r="S101" s="7"/>
    </row>
    <row r="102" spans="1:19" ht="30" customHeight="1">
      <c r="A102" s="22">
        <v>99</v>
      </c>
      <c r="B102" s="22" t="s">
        <v>94</v>
      </c>
      <c r="C102" s="11">
        <v>151</v>
      </c>
      <c r="D102" s="18">
        <v>14</v>
      </c>
      <c r="E102" s="6">
        <v>13</v>
      </c>
      <c r="F102" s="15">
        <f t="shared" si="10"/>
        <v>23.099999999999998</v>
      </c>
      <c r="G102" s="28">
        <f t="shared" si="11"/>
        <v>23</v>
      </c>
      <c r="H102" s="9">
        <v>1</v>
      </c>
      <c r="I102" s="7">
        <v>1</v>
      </c>
      <c r="J102" s="9">
        <f t="shared" si="12"/>
        <v>25</v>
      </c>
      <c r="K102" s="7">
        <f t="shared" si="9"/>
        <v>23.8</v>
      </c>
      <c r="L102" s="6">
        <f t="shared" si="13"/>
        <v>23</v>
      </c>
      <c r="M102" s="2">
        <v>1</v>
      </c>
      <c r="N102" s="58">
        <f t="shared" si="14"/>
        <v>9</v>
      </c>
      <c r="O102" s="2">
        <f t="shared" si="15"/>
        <v>3</v>
      </c>
      <c r="P102" s="2">
        <v>1</v>
      </c>
      <c r="Q102" s="2">
        <f t="shared" si="16"/>
        <v>1</v>
      </c>
      <c r="R102" s="2">
        <f t="shared" si="17"/>
        <v>2</v>
      </c>
      <c r="S102" s="7"/>
    </row>
    <row r="103" spans="1:19" ht="26.45" customHeight="1">
      <c r="A103" s="22">
        <v>100</v>
      </c>
      <c r="B103" s="22" t="s">
        <v>95</v>
      </c>
      <c r="C103" s="11">
        <v>325</v>
      </c>
      <c r="D103" s="18">
        <v>22</v>
      </c>
      <c r="E103" s="6">
        <v>25</v>
      </c>
      <c r="F103" s="15">
        <f t="shared" si="10"/>
        <v>36.299999999999997</v>
      </c>
      <c r="G103" s="28">
        <f t="shared" si="11"/>
        <v>36</v>
      </c>
      <c r="H103" s="9"/>
      <c r="I103" s="7">
        <v>1</v>
      </c>
      <c r="J103" s="9">
        <f t="shared" si="12"/>
        <v>37</v>
      </c>
      <c r="K103" s="7">
        <f t="shared" si="9"/>
        <v>37.4</v>
      </c>
      <c r="L103" s="6">
        <f t="shared" si="13"/>
        <v>37</v>
      </c>
      <c r="M103" s="2">
        <v>1</v>
      </c>
      <c r="N103" s="58">
        <f t="shared" si="14"/>
        <v>14</v>
      </c>
      <c r="O103" s="2">
        <f t="shared" si="15"/>
        <v>5</v>
      </c>
      <c r="P103" s="2">
        <v>1</v>
      </c>
      <c r="Q103" s="2">
        <f t="shared" si="16"/>
        <v>2</v>
      </c>
      <c r="R103" s="2">
        <f t="shared" si="17"/>
        <v>3</v>
      </c>
      <c r="S103" s="7"/>
    </row>
    <row r="104" spans="1:19" ht="33" customHeight="1">
      <c r="A104" s="22">
        <v>101</v>
      </c>
      <c r="B104" s="22" t="s">
        <v>96</v>
      </c>
      <c r="C104" s="11">
        <v>243</v>
      </c>
      <c r="D104" s="18">
        <v>19</v>
      </c>
      <c r="E104" s="6">
        <v>19</v>
      </c>
      <c r="F104" s="15">
        <f t="shared" si="10"/>
        <v>31.349999999999998</v>
      </c>
      <c r="G104" s="28">
        <f t="shared" si="11"/>
        <v>31</v>
      </c>
      <c r="H104" s="9"/>
      <c r="I104" s="30">
        <v>1</v>
      </c>
      <c r="J104" s="9">
        <f t="shared" si="12"/>
        <v>32</v>
      </c>
      <c r="K104" s="7">
        <f t="shared" si="9"/>
        <v>32.299999999999997</v>
      </c>
      <c r="L104" s="6">
        <f t="shared" si="13"/>
        <v>32</v>
      </c>
      <c r="M104" s="2">
        <v>1</v>
      </c>
      <c r="N104" s="58">
        <f t="shared" si="14"/>
        <v>12</v>
      </c>
      <c r="O104" s="2">
        <f t="shared" si="15"/>
        <v>4</v>
      </c>
      <c r="P104" s="2">
        <v>1</v>
      </c>
      <c r="Q104" s="2">
        <f t="shared" si="16"/>
        <v>1</v>
      </c>
      <c r="R104" s="2">
        <f t="shared" si="17"/>
        <v>2</v>
      </c>
      <c r="S104" s="7"/>
    </row>
    <row r="105" spans="1:19" ht="28.9" customHeight="1">
      <c r="A105" s="22">
        <v>102</v>
      </c>
      <c r="B105" s="22" t="s">
        <v>97</v>
      </c>
      <c r="C105" s="11">
        <v>60</v>
      </c>
      <c r="D105" s="18">
        <v>11</v>
      </c>
      <c r="E105" s="6">
        <v>12</v>
      </c>
      <c r="F105" s="15">
        <f t="shared" si="10"/>
        <v>18.149999999999999</v>
      </c>
      <c r="G105" s="28">
        <f t="shared" si="11"/>
        <v>18</v>
      </c>
      <c r="H105" s="9">
        <v>1</v>
      </c>
      <c r="I105" s="7"/>
      <c r="J105" s="9">
        <f t="shared" si="12"/>
        <v>19</v>
      </c>
      <c r="K105" s="7">
        <f t="shared" si="9"/>
        <v>18.7</v>
      </c>
      <c r="L105" s="6">
        <f t="shared" si="13"/>
        <v>18</v>
      </c>
      <c r="M105" s="2">
        <v>1</v>
      </c>
      <c r="N105" s="58">
        <f t="shared" si="14"/>
        <v>7</v>
      </c>
      <c r="O105" s="2">
        <f t="shared" si="15"/>
        <v>3</v>
      </c>
      <c r="P105" s="2">
        <v>1</v>
      </c>
      <c r="Q105" s="2">
        <f t="shared" si="16"/>
        <v>1</v>
      </c>
      <c r="R105" s="2">
        <f t="shared" si="17"/>
        <v>2</v>
      </c>
      <c r="S105" s="7"/>
    </row>
    <row r="106" spans="1:19" ht="33" customHeight="1">
      <c r="A106" s="22">
        <v>103</v>
      </c>
      <c r="B106" s="22" t="s">
        <v>98</v>
      </c>
      <c r="C106" s="11">
        <v>800</v>
      </c>
      <c r="D106" s="18">
        <v>50</v>
      </c>
      <c r="E106" s="6">
        <v>54</v>
      </c>
      <c r="F106" s="15">
        <f t="shared" si="10"/>
        <v>82.5</v>
      </c>
      <c r="G106" s="28">
        <f t="shared" si="11"/>
        <v>82</v>
      </c>
      <c r="H106" s="9"/>
      <c r="I106" s="7"/>
      <c r="J106" s="9">
        <f t="shared" si="12"/>
        <v>82</v>
      </c>
      <c r="K106" s="7">
        <f t="shared" si="9"/>
        <v>85</v>
      </c>
      <c r="L106" s="6">
        <f t="shared" si="13"/>
        <v>85</v>
      </c>
      <c r="M106" s="2">
        <v>1</v>
      </c>
      <c r="N106" s="58">
        <f t="shared" si="14"/>
        <v>30</v>
      </c>
      <c r="O106" s="2">
        <f t="shared" si="15"/>
        <v>10</v>
      </c>
      <c r="P106" s="2">
        <v>1</v>
      </c>
      <c r="Q106" s="2">
        <f t="shared" si="16"/>
        <v>3</v>
      </c>
      <c r="R106" s="2">
        <f t="shared" si="17"/>
        <v>5</v>
      </c>
      <c r="S106" s="7"/>
    </row>
    <row r="107" spans="1:19" ht="26.45" customHeight="1">
      <c r="A107" s="22">
        <v>104</v>
      </c>
      <c r="B107" s="22" t="s">
        <v>99</v>
      </c>
      <c r="C107" s="11">
        <v>246</v>
      </c>
      <c r="D107" s="18">
        <v>20</v>
      </c>
      <c r="E107" s="6">
        <v>21</v>
      </c>
      <c r="F107" s="15">
        <f t="shared" si="10"/>
        <v>33</v>
      </c>
      <c r="G107" s="28">
        <f t="shared" si="11"/>
        <v>33</v>
      </c>
      <c r="H107" s="9"/>
      <c r="I107" s="7"/>
      <c r="J107" s="9">
        <f t="shared" si="12"/>
        <v>33</v>
      </c>
      <c r="K107" s="7">
        <f t="shared" si="9"/>
        <v>34</v>
      </c>
      <c r="L107" s="6">
        <f t="shared" si="13"/>
        <v>34</v>
      </c>
      <c r="M107" s="2">
        <v>1</v>
      </c>
      <c r="N107" s="58">
        <f t="shared" si="14"/>
        <v>12</v>
      </c>
      <c r="O107" s="2">
        <f t="shared" si="15"/>
        <v>4</v>
      </c>
      <c r="P107" s="2">
        <v>1</v>
      </c>
      <c r="Q107" s="2">
        <f t="shared" si="16"/>
        <v>1</v>
      </c>
      <c r="R107" s="2">
        <f t="shared" si="17"/>
        <v>2</v>
      </c>
      <c r="S107" s="7"/>
    </row>
    <row r="108" spans="1:19" ht="33" customHeight="1">
      <c r="A108" s="22">
        <v>105</v>
      </c>
      <c r="B108" s="22" t="s">
        <v>100</v>
      </c>
      <c r="C108" s="11">
        <v>65</v>
      </c>
      <c r="D108" s="18">
        <v>11</v>
      </c>
      <c r="E108" s="6">
        <v>12</v>
      </c>
      <c r="F108" s="15">
        <f t="shared" si="10"/>
        <v>18.149999999999999</v>
      </c>
      <c r="G108" s="28">
        <f t="shared" si="11"/>
        <v>18</v>
      </c>
      <c r="H108" s="9">
        <v>1</v>
      </c>
      <c r="I108" s="7"/>
      <c r="J108" s="9">
        <f t="shared" si="12"/>
        <v>19</v>
      </c>
      <c r="K108" s="7">
        <f t="shared" si="9"/>
        <v>18.7</v>
      </c>
      <c r="L108" s="6">
        <f t="shared" si="13"/>
        <v>18</v>
      </c>
      <c r="M108" s="2">
        <v>1</v>
      </c>
      <c r="N108" s="58">
        <f t="shared" si="14"/>
        <v>7</v>
      </c>
      <c r="O108" s="2">
        <f t="shared" si="15"/>
        <v>3</v>
      </c>
      <c r="P108" s="2">
        <v>1</v>
      </c>
      <c r="Q108" s="2">
        <f t="shared" si="16"/>
        <v>1</v>
      </c>
      <c r="R108" s="2">
        <f t="shared" si="17"/>
        <v>2</v>
      </c>
      <c r="S108" s="7"/>
    </row>
    <row r="109" spans="1:19" ht="33" customHeight="1">
      <c r="A109" s="22">
        <v>106</v>
      </c>
      <c r="B109" s="22" t="s">
        <v>101</v>
      </c>
      <c r="C109" s="11">
        <v>91</v>
      </c>
      <c r="D109" s="18">
        <v>11</v>
      </c>
      <c r="E109" s="6">
        <v>12</v>
      </c>
      <c r="F109" s="15">
        <f t="shared" si="10"/>
        <v>18.149999999999999</v>
      </c>
      <c r="G109" s="28">
        <f t="shared" si="11"/>
        <v>18</v>
      </c>
      <c r="H109" s="9">
        <v>1</v>
      </c>
      <c r="I109" s="7"/>
      <c r="J109" s="9">
        <f t="shared" si="12"/>
        <v>19</v>
      </c>
      <c r="K109" s="7">
        <f t="shared" si="9"/>
        <v>18.7</v>
      </c>
      <c r="L109" s="6">
        <f t="shared" si="13"/>
        <v>18</v>
      </c>
      <c r="M109" s="2">
        <v>1</v>
      </c>
      <c r="N109" s="58">
        <f t="shared" si="14"/>
        <v>7</v>
      </c>
      <c r="O109" s="2">
        <f t="shared" si="15"/>
        <v>3</v>
      </c>
      <c r="P109" s="2">
        <v>1</v>
      </c>
      <c r="Q109" s="2">
        <f t="shared" si="16"/>
        <v>1</v>
      </c>
      <c r="R109" s="2">
        <f t="shared" si="17"/>
        <v>2</v>
      </c>
      <c r="S109" s="7"/>
    </row>
    <row r="110" spans="1:19" ht="33" customHeight="1">
      <c r="A110" s="22">
        <v>107</v>
      </c>
      <c r="B110" s="22" t="s">
        <v>102</v>
      </c>
      <c r="C110" s="11">
        <v>55</v>
      </c>
      <c r="D110" s="18">
        <v>11</v>
      </c>
      <c r="E110" s="6">
        <v>12</v>
      </c>
      <c r="F110" s="15">
        <f t="shared" si="10"/>
        <v>18.149999999999999</v>
      </c>
      <c r="G110" s="28">
        <f t="shared" si="11"/>
        <v>18</v>
      </c>
      <c r="H110" s="9">
        <v>1</v>
      </c>
      <c r="I110" s="7"/>
      <c r="J110" s="9">
        <f t="shared" si="12"/>
        <v>19</v>
      </c>
      <c r="K110" s="7">
        <f t="shared" si="9"/>
        <v>18.7</v>
      </c>
      <c r="L110" s="6">
        <f t="shared" si="13"/>
        <v>18</v>
      </c>
      <c r="M110" s="2">
        <v>1</v>
      </c>
      <c r="N110" s="58">
        <f t="shared" si="14"/>
        <v>7</v>
      </c>
      <c r="O110" s="2">
        <f t="shared" si="15"/>
        <v>3</v>
      </c>
      <c r="P110" s="2">
        <v>1</v>
      </c>
      <c r="Q110" s="2">
        <f t="shared" si="16"/>
        <v>1</v>
      </c>
      <c r="R110" s="2">
        <f t="shared" si="17"/>
        <v>2</v>
      </c>
      <c r="S110" s="7"/>
    </row>
    <row r="111" spans="1:19" ht="33" customHeight="1">
      <c r="A111" s="22">
        <v>108</v>
      </c>
      <c r="B111" s="22" t="s">
        <v>103</v>
      </c>
      <c r="C111" s="11">
        <v>66</v>
      </c>
      <c r="D111" s="18">
        <v>11</v>
      </c>
      <c r="E111" s="6">
        <v>12</v>
      </c>
      <c r="F111" s="15">
        <f t="shared" si="10"/>
        <v>18.149999999999999</v>
      </c>
      <c r="G111" s="28">
        <f t="shared" si="11"/>
        <v>18</v>
      </c>
      <c r="H111" s="9" t="s">
        <v>188</v>
      </c>
      <c r="I111" s="7"/>
      <c r="J111" s="9">
        <v>9</v>
      </c>
      <c r="K111" s="7">
        <f t="shared" si="9"/>
        <v>18.7</v>
      </c>
      <c r="L111" s="6">
        <f t="shared" si="13"/>
        <v>18</v>
      </c>
      <c r="M111" s="2">
        <v>1</v>
      </c>
      <c r="N111" s="58">
        <f t="shared" si="14"/>
        <v>7</v>
      </c>
      <c r="O111" s="2">
        <f t="shared" si="15"/>
        <v>3</v>
      </c>
      <c r="P111" s="2">
        <v>1</v>
      </c>
      <c r="Q111" s="2">
        <f t="shared" si="16"/>
        <v>1</v>
      </c>
      <c r="R111" s="2">
        <f t="shared" si="17"/>
        <v>2</v>
      </c>
      <c r="S111" s="7"/>
    </row>
    <row r="112" spans="1:19" ht="33" customHeight="1">
      <c r="A112" s="22">
        <v>109</v>
      </c>
      <c r="B112" s="22" t="s">
        <v>172</v>
      </c>
      <c r="C112" s="11">
        <v>623</v>
      </c>
      <c r="D112" s="18">
        <v>43</v>
      </c>
      <c r="E112" s="6">
        <v>47</v>
      </c>
      <c r="F112" s="15">
        <f t="shared" si="10"/>
        <v>70.95</v>
      </c>
      <c r="G112" s="28">
        <f t="shared" si="11"/>
        <v>70</v>
      </c>
      <c r="H112" s="9"/>
      <c r="I112" s="7"/>
      <c r="J112" s="9">
        <f t="shared" si="12"/>
        <v>70</v>
      </c>
      <c r="K112" s="7">
        <f t="shared" si="9"/>
        <v>73.099999999999994</v>
      </c>
      <c r="L112" s="6">
        <f t="shared" si="13"/>
        <v>73</v>
      </c>
      <c r="M112" s="2">
        <v>1</v>
      </c>
      <c r="N112" s="58">
        <f t="shared" si="14"/>
        <v>26</v>
      </c>
      <c r="O112" s="2">
        <f t="shared" si="15"/>
        <v>9</v>
      </c>
      <c r="P112" s="2">
        <v>1</v>
      </c>
      <c r="Q112" s="2">
        <f t="shared" si="16"/>
        <v>3</v>
      </c>
      <c r="R112" s="2">
        <f t="shared" si="17"/>
        <v>5</v>
      </c>
      <c r="S112" s="7"/>
    </row>
    <row r="113" spans="1:19" ht="25.15" customHeight="1">
      <c r="A113" s="22">
        <v>110</v>
      </c>
      <c r="B113" s="22" t="s">
        <v>104</v>
      </c>
      <c r="C113" s="11">
        <v>754</v>
      </c>
      <c r="D113" s="18">
        <v>48</v>
      </c>
      <c r="E113" s="6">
        <v>53</v>
      </c>
      <c r="F113" s="15">
        <f t="shared" si="10"/>
        <v>79.199999999999989</v>
      </c>
      <c r="G113" s="28">
        <f t="shared" si="11"/>
        <v>79</v>
      </c>
      <c r="H113" s="9"/>
      <c r="I113" s="7"/>
      <c r="J113" s="9">
        <f t="shared" si="12"/>
        <v>79</v>
      </c>
      <c r="K113" s="7">
        <f t="shared" si="9"/>
        <v>81.599999999999994</v>
      </c>
      <c r="L113" s="6">
        <f t="shared" si="13"/>
        <v>81</v>
      </c>
      <c r="M113" s="2">
        <v>1</v>
      </c>
      <c r="N113" s="58">
        <f t="shared" si="14"/>
        <v>29</v>
      </c>
      <c r="O113" s="2">
        <f t="shared" si="15"/>
        <v>10</v>
      </c>
      <c r="P113" s="2">
        <v>1</v>
      </c>
      <c r="Q113" s="2">
        <f t="shared" si="16"/>
        <v>3</v>
      </c>
      <c r="R113" s="2">
        <f t="shared" si="17"/>
        <v>5</v>
      </c>
      <c r="S113" s="7"/>
    </row>
    <row r="114" spans="1:19" ht="30" customHeight="1">
      <c r="A114" s="22">
        <v>111</v>
      </c>
      <c r="B114" s="22" t="s">
        <v>105</v>
      </c>
      <c r="C114" s="11">
        <v>177</v>
      </c>
      <c r="D114" s="18">
        <v>15</v>
      </c>
      <c r="E114" s="6">
        <v>16</v>
      </c>
      <c r="F114" s="15">
        <f t="shared" si="10"/>
        <v>24.75</v>
      </c>
      <c r="G114" s="28">
        <f t="shared" si="11"/>
        <v>24</v>
      </c>
      <c r="H114" s="9"/>
      <c r="I114" s="7">
        <v>2</v>
      </c>
      <c r="J114" s="9">
        <f t="shared" si="12"/>
        <v>26</v>
      </c>
      <c r="K114" s="7">
        <f t="shared" si="9"/>
        <v>25.5</v>
      </c>
      <c r="L114" s="6">
        <f t="shared" si="13"/>
        <v>25</v>
      </c>
      <c r="M114" s="2">
        <v>1</v>
      </c>
      <c r="N114" s="58">
        <f t="shared" si="14"/>
        <v>9</v>
      </c>
      <c r="O114" s="2">
        <f t="shared" si="15"/>
        <v>3</v>
      </c>
      <c r="P114" s="2">
        <v>1</v>
      </c>
      <c r="Q114" s="2">
        <f t="shared" si="16"/>
        <v>1</v>
      </c>
      <c r="R114" s="2">
        <f t="shared" si="17"/>
        <v>2</v>
      </c>
      <c r="S114" s="7"/>
    </row>
    <row r="115" spans="1:19" ht="33" customHeight="1">
      <c r="A115" s="22">
        <v>112</v>
      </c>
      <c r="B115" s="22" t="s">
        <v>106</v>
      </c>
      <c r="C115" s="11">
        <v>85</v>
      </c>
      <c r="D115" s="18">
        <v>11</v>
      </c>
      <c r="E115" s="6">
        <v>12</v>
      </c>
      <c r="F115" s="15">
        <f t="shared" si="10"/>
        <v>18.149999999999999</v>
      </c>
      <c r="G115" s="28">
        <f t="shared" si="11"/>
        <v>18</v>
      </c>
      <c r="H115" s="9" t="s">
        <v>188</v>
      </c>
      <c r="I115" s="7"/>
      <c r="J115" s="9">
        <v>9</v>
      </c>
      <c r="K115" s="7">
        <f t="shared" si="9"/>
        <v>18.7</v>
      </c>
      <c r="L115" s="6">
        <f t="shared" si="13"/>
        <v>18</v>
      </c>
      <c r="M115" s="2">
        <v>1</v>
      </c>
      <c r="N115" s="58">
        <f t="shared" si="14"/>
        <v>7</v>
      </c>
      <c r="O115" s="2">
        <f t="shared" si="15"/>
        <v>3</v>
      </c>
      <c r="P115" s="2">
        <v>1</v>
      </c>
      <c r="Q115" s="2">
        <f t="shared" si="16"/>
        <v>1</v>
      </c>
      <c r="R115" s="2">
        <f t="shared" si="17"/>
        <v>2</v>
      </c>
      <c r="S115" s="7"/>
    </row>
    <row r="116" spans="1:19" ht="33" customHeight="1">
      <c r="A116" s="22">
        <v>113</v>
      </c>
      <c r="B116" s="22" t="s">
        <v>107</v>
      </c>
      <c r="C116" s="11">
        <v>84</v>
      </c>
      <c r="D116" s="18">
        <v>11</v>
      </c>
      <c r="E116" s="6">
        <v>12</v>
      </c>
      <c r="F116" s="15">
        <f t="shared" si="10"/>
        <v>18.149999999999999</v>
      </c>
      <c r="G116" s="28">
        <f t="shared" si="11"/>
        <v>18</v>
      </c>
      <c r="H116" s="9">
        <v>1</v>
      </c>
      <c r="I116" s="7"/>
      <c r="J116" s="9">
        <f t="shared" si="12"/>
        <v>19</v>
      </c>
      <c r="K116" s="7">
        <f t="shared" si="9"/>
        <v>18.7</v>
      </c>
      <c r="L116" s="6">
        <f t="shared" si="13"/>
        <v>18</v>
      </c>
      <c r="M116" s="2">
        <v>1</v>
      </c>
      <c r="N116" s="58">
        <f t="shared" si="14"/>
        <v>7</v>
      </c>
      <c r="O116" s="2">
        <f t="shared" si="15"/>
        <v>3</v>
      </c>
      <c r="P116" s="2">
        <v>1</v>
      </c>
      <c r="Q116" s="2">
        <f t="shared" si="16"/>
        <v>1</v>
      </c>
      <c r="R116" s="2">
        <f t="shared" si="17"/>
        <v>2</v>
      </c>
      <c r="S116" s="7"/>
    </row>
    <row r="117" spans="1:19" ht="32.450000000000003" customHeight="1">
      <c r="A117" s="22">
        <v>114</v>
      </c>
      <c r="B117" s="22" t="s">
        <v>108</v>
      </c>
      <c r="C117" s="11">
        <v>181</v>
      </c>
      <c r="D117" s="18">
        <v>18</v>
      </c>
      <c r="E117" s="6">
        <v>18</v>
      </c>
      <c r="F117" s="15">
        <f t="shared" si="10"/>
        <v>29.7</v>
      </c>
      <c r="G117" s="28">
        <f t="shared" si="11"/>
        <v>29</v>
      </c>
      <c r="H117" s="9"/>
      <c r="I117" s="7"/>
      <c r="J117" s="9">
        <f t="shared" si="12"/>
        <v>29</v>
      </c>
      <c r="K117" s="7">
        <f t="shared" si="9"/>
        <v>30.599999999999998</v>
      </c>
      <c r="L117" s="6">
        <f t="shared" si="13"/>
        <v>30</v>
      </c>
      <c r="M117" s="2">
        <v>1</v>
      </c>
      <c r="N117" s="58">
        <f t="shared" si="14"/>
        <v>11</v>
      </c>
      <c r="O117" s="2">
        <f t="shared" si="15"/>
        <v>4</v>
      </c>
      <c r="P117" s="2">
        <v>1</v>
      </c>
      <c r="Q117" s="2">
        <f t="shared" si="16"/>
        <v>1</v>
      </c>
      <c r="R117" s="2">
        <f t="shared" si="17"/>
        <v>2</v>
      </c>
      <c r="S117" s="7"/>
    </row>
    <row r="118" spans="1:19" ht="27.6" customHeight="1">
      <c r="A118" s="22">
        <v>115</v>
      </c>
      <c r="B118" s="21" t="s">
        <v>173</v>
      </c>
      <c r="C118" s="11">
        <v>385</v>
      </c>
      <c r="D118" s="18">
        <v>29</v>
      </c>
      <c r="E118" s="6">
        <v>31</v>
      </c>
      <c r="F118" s="15">
        <f t="shared" si="10"/>
        <v>47.849999999999994</v>
      </c>
      <c r="G118" s="28">
        <f t="shared" si="11"/>
        <v>47</v>
      </c>
      <c r="H118" s="9"/>
      <c r="I118" s="30">
        <v>1</v>
      </c>
      <c r="J118" s="9">
        <f t="shared" si="12"/>
        <v>48</v>
      </c>
      <c r="K118" s="7">
        <f t="shared" si="9"/>
        <v>49.3</v>
      </c>
      <c r="L118" s="6">
        <f t="shared" si="13"/>
        <v>49</v>
      </c>
      <c r="M118" s="2">
        <v>1</v>
      </c>
      <c r="N118" s="58">
        <f t="shared" si="14"/>
        <v>18</v>
      </c>
      <c r="O118" s="2">
        <f t="shared" si="15"/>
        <v>6</v>
      </c>
      <c r="P118" s="2">
        <v>1</v>
      </c>
      <c r="Q118" s="2">
        <f t="shared" si="16"/>
        <v>2</v>
      </c>
      <c r="R118" s="2">
        <f t="shared" si="17"/>
        <v>3</v>
      </c>
      <c r="S118" s="7"/>
    </row>
    <row r="119" spans="1:19" ht="33" customHeight="1">
      <c r="A119" s="22">
        <v>116</v>
      </c>
      <c r="B119" s="22" t="s">
        <v>174</v>
      </c>
      <c r="C119" s="11">
        <v>300</v>
      </c>
      <c r="D119" s="18">
        <v>22</v>
      </c>
      <c r="E119" s="6">
        <v>25</v>
      </c>
      <c r="F119" s="15">
        <f t="shared" si="10"/>
        <v>36.299999999999997</v>
      </c>
      <c r="G119" s="28">
        <f t="shared" si="11"/>
        <v>36</v>
      </c>
      <c r="H119" s="9"/>
      <c r="I119" s="7"/>
      <c r="J119" s="9">
        <f t="shared" si="12"/>
        <v>36</v>
      </c>
      <c r="K119" s="7">
        <f t="shared" si="9"/>
        <v>37.4</v>
      </c>
      <c r="L119" s="6">
        <f t="shared" si="13"/>
        <v>37</v>
      </c>
      <c r="M119" s="2">
        <v>1</v>
      </c>
      <c r="N119" s="58">
        <f t="shared" si="14"/>
        <v>14</v>
      </c>
      <c r="O119" s="2">
        <f t="shared" si="15"/>
        <v>5</v>
      </c>
      <c r="P119" s="2">
        <v>1</v>
      </c>
      <c r="Q119" s="2">
        <f t="shared" si="16"/>
        <v>2</v>
      </c>
      <c r="R119" s="2">
        <f t="shared" si="17"/>
        <v>3</v>
      </c>
      <c r="S119" s="7"/>
    </row>
    <row r="120" spans="1:19" ht="27" customHeight="1">
      <c r="A120" s="22">
        <v>117</v>
      </c>
      <c r="B120" s="22" t="s">
        <v>109</v>
      </c>
      <c r="C120" s="11">
        <v>362</v>
      </c>
      <c r="D120" s="18">
        <v>27</v>
      </c>
      <c r="E120" s="6">
        <v>30</v>
      </c>
      <c r="F120" s="15">
        <f t="shared" si="10"/>
        <v>44.55</v>
      </c>
      <c r="G120" s="28">
        <f t="shared" si="11"/>
        <v>44</v>
      </c>
      <c r="H120" s="9"/>
      <c r="I120" s="7"/>
      <c r="J120" s="9">
        <f t="shared" si="12"/>
        <v>44</v>
      </c>
      <c r="K120" s="7">
        <f t="shared" si="9"/>
        <v>45.9</v>
      </c>
      <c r="L120" s="6">
        <f t="shared" si="13"/>
        <v>45</v>
      </c>
      <c r="M120" s="2">
        <v>1</v>
      </c>
      <c r="N120" s="58">
        <f t="shared" si="14"/>
        <v>17</v>
      </c>
      <c r="O120" s="2">
        <f t="shared" si="15"/>
        <v>6</v>
      </c>
      <c r="P120" s="2">
        <v>1</v>
      </c>
      <c r="Q120" s="2">
        <f t="shared" si="16"/>
        <v>2</v>
      </c>
      <c r="R120" s="2">
        <f t="shared" si="17"/>
        <v>3</v>
      </c>
      <c r="S120" s="7"/>
    </row>
    <row r="121" spans="1:19" ht="33" customHeight="1">
      <c r="A121" s="22">
        <v>118</v>
      </c>
      <c r="B121" s="22" t="s">
        <v>110</v>
      </c>
      <c r="C121" s="11">
        <v>54</v>
      </c>
      <c r="D121" s="18">
        <v>11</v>
      </c>
      <c r="E121" s="6">
        <v>12</v>
      </c>
      <c r="F121" s="15">
        <f t="shared" si="10"/>
        <v>18.149999999999999</v>
      </c>
      <c r="G121" s="28">
        <f t="shared" si="11"/>
        <v>18</v>
      </c>
      <c r="H121" s="9" t="s">
        <v>188</v>
      </c>
      <c r="I121" s="7"/>
      <c r="J121" s="9">
        <v>9</v>
      </c>
      <c r="K121" s="7">
        <f t="shared" si="9"/>
        <v>18.7</v>
      </c>
      <c r="L121" s="6">
        <f t="shared" si="13"/>
        <v>18</v>
      </c>
      <c r="M121" s="2">
        <v>1</v>
      </c>
      <c r="N121" s="58">
        <f t="shared" si="14"/>
        <v>7</v>
      </c>
      <c r="O121" s="2">
        <f t="shared" si="15"/>
        <v>3</v>
      </c>
      <c r="P121" s="2">
        <v>1</v>
      </c>
      <c r="Q121" s="2">
        <f t="shared" si="16"/>
        <v>1</v>
      </c>
      <c r="R121" s="2">
        <f t="shared" si="17"/>
        <v>2</v>
      </c>
      <c r="S121" s="7"/>
    </row>
    <row r="122" spans="1:19" ht="33" customHeight="1">
      <c r="A122" s="22">
        <v>119</v>
      </c>
      <c r="B122" s="22" t="s">
        <v>111</v>
      </c>
      <c r="C122" s="11">
        <v>114</v>
      </c>
      <c r="D122" s="18">
        <v>11</v>
      </c>
      <c r="E122" s="6">
        <v>12</v>
      </c>
      <c r="F122" s="15">
        <f t="shared" si="10"/>
        <v>18.149999999999999</v>
      </c>
      <c r="G122" s="28">
        <f t="shared" si="11"/>
        <v>18</v>
      </c>
      <c r="H122" s="9" t="s">
        <v>188</v>
      </c>
      <c r="I122" s="7"/>
      <c r="J122" s="9">
        <v>9</v>
      </c>
      <c r="K122" s="7">
        <f t="shared" si="9"/>
        <v>18.7</v>
      </c>
      <c r="L122" s="6">
        <f t="shared" si="13"/>
        <v>18</v>
      </c>
      <c r="M122" s="2">
        <v>1</v>
      </c>
      <c r="N122" s="58">
        <f t="shared" si="14"/>
        <v>7</v>
      </c>
      <c r="O122" s="2">
        <f t="shared" si="15"/>
        <v>3</v>
      </c>
      <c r="P122" s="2">
        <v>1</v>
      </c>
      <c r="Q122" s="2">
        <f t="shared" si="16"/>
        <v>1</v>
      </c>
      <c r="R122" s="2">
        <f t="shared" si="17"/>
        <v>2</v>
      </c>
      <c r="S122" s="7"/>
    </row>
    <row r="123" spans="1:19" ht="33" customHeight="1">
      <c r="A123" s="22">
        <v>120</v>
      </c>
      <c r="B123" s="22" t="s">
        <v>112</v>
      </c>
      <c r="C123" s="11">
        <v>702</v>
      </c>
      <c r="D123" s="18">
        <v>45</v>
      </c>
      <c r="E123" s="6">
        <v>50</v>
      </c>
      <c r="F123" s="15">
        <f t="shared" si="10"/>
        <v>74.25</v>
      </c>
      <c r="G123" s="28">
        <f t="shared" si="11"/>
        <v>74</v>
      </c>
      <c r="H123" s="9"/>
      <c r="I123" s="7"/>
      <c r="J123" s="9">
        <f t="shared" si="12"/>
        <v>74</v>
      </c>
      <c r="K123" s="7">
        <f t="shared" si="9"/>
        <v>76.5</v>
      </c>
      <c r="L123" s="6">
        <f t="shared" si="13"/>
        <v>76</v>
      </c>
      <c r="M123" s="2">
        <v>1</v>
      </c>
      <c r="N123" s="58">
        <f t="shared" si="14"/>
        <v>27</v>
      </c>
      <c r="O123" s="2">
        <f t="shared" si="15"/>
        <v>9</v>
      </c>
      <c r="P123" s="2">
        <v>1</v>
      </c>
      <c r="Q123" s="2">
        <f t="shared" si="16"/>
        <v>3</v>
      </c>
      <c r="R123" s="2">
        <f t="shared" si="17"/>
        <v>5</v>
      </c>
      <c r="S123" s="7"/>
    </row>
    <row r="124" spans="1:19" ht="32.25" customHeight="1">
      <c r="A124" s="22">
        <v>121</v>
      </c>
      <c r="B124" s="22" t="s">
        <v>113</v>
      </c>
      <c r="C124" s="11">
        <v>566</v>
      </c>
      <c r="D124" s="54">
        <v>40</v>
      </c>
      <c r="E124" s="6">
        <v>39</v>
      </c>
      <c r="F124" s="15">
        <f t="shared" si="10"/>
        <v>66</v>
      </c>
      <c r="G124" s="28">
        <f t="shared" si="11"/>
        <v>66</v>
      </c>
      <c r="H124" s="9"/>
      <c r="I124" s="7">
        <v>2</v>
      </c>
      <c r="J124" s="9">
        <f t="shared" si="12"/>
        <v>68</v>
      </c>
      <c r="K124" s="7">
        <f t="shared" si="9"/>
        <v>68</v>
      </c>
      <c r="L124" s="6">
        <f t="shared" si="13"/>
        <v>68</v>
      </c>
      <c r="M124" s="2">
        <v>1</v>
      </c>
      <c r="N124" s="58">
        <f t="shared" si="14"/>
        <v>24</v>
      </c>
      <c r="O124" s="2">
        <f t="shared" si="15"/>
        <v>8</v>
      </c>
      <c r="P124" s="2">
        <v>1</v>
      </c>
      <c r="Q124" s="2">
        <f t="shared" si="16"/>
        <v>2</v>
      </c>
      <c r="R124" s="2">
        <f t="shared" si="17"/>
        <v>4</v>
      </c>
      <c r="S124" s="7"/>
    </row>
    <row r="125" spans="1:19" ht="29.45" customHeight="1">
      <c r="A125" s="22">
        <v>122</v>
      </c>
      <c r="B125" s="22" t="s">
        <v>114</v>
      </c>
      <c r="C125" s="11">
        <v>321</v>
      </c>
      <c r="D125" s="18">
        <v>24</v>
      </c>
      <c r="E125" s="6">
        <v>26</v>
      </c>
      <c r="F125" s="15">
        <f t="shared" si="10"/>
        <v>39.599999999999994</v>
      </c>
      <c r="G125" s="28">
        <f t="shared" si="11"/>
        <v>39</v>
      </c>
      <c r="H125" s="9"/>
      <c r="I125" s="30">
        <v>1</v>
      </c>
      <c r="J125" s="9">
        <f t="shared" si="12"/>
        <v>40</v>
      </c>
      <c r="K125" s="7">
        <f t="shared" si="9"/>
        <v>40.799999999999997</v>
      </c>
      <c r="L125" s="6">
        <f t="shared" si="13"/>
        <v>40</v>
      </c>
      <c r="M125" s="2">
        <v>1</v>
      </c>
      <c r="N125" s="58">
        <f t="shared" si="14"/>
        <v>15</v>
      </c>
      <c r="O125" s="2">
        <f t="shared" si="15"/>
        <v>5</v>
      </c>
      <c r="P125" s="2">
        <v>1</v>
      </c>
      <c r="Q125" s="2">
        <f t="shared" si="16"/>
        <v>2</v>
      </c>
      <c r="R125" s="2">
        <f t="shared" si="17"/>
        <v>3</v>
      </c>
      <c r="S125" s="7"/>
    </row>
    <row r="126" spans="1:19" ht="33" customHeight="1">
      <c r="A126" s="22">
        <v>123</v>
      </c>
      <c r="B126" s="22" t="s">
        <v>115</v>
      </c>
      <c r="C126" s="11">
        <v>48</v>
      </c>
      <c r="D126" s="18">
        <v>11</v>
      </c>
      <c r="E126" s="6">
        <v>12</v>
      </c>
      <c r="F126" s="15">
        <f t="shared" si="10"/>
        <v>18.149999999999999</v>
      </c>
      <c r="G126" s="28">
        <f t="shared" si="11"/>
        <v>18</v>
      </c>
      <c r="H126" s="9"/>
      <c r="I126" s="7">
        <v>1</v>
      </c>
      <c r="J126" s="9">
        <f t="shared" si="12"/>
        <v>19</v>
      </c>
      <c r="K126" s="7">
        <f t="shared" si="9"/>
        <v>18.7</v>
      </c>
      <c r="L126" s="6">
        <f t="shared" si="13"/>
        <v>18</v>
      </c>
      <c r="M126" s="2">
        <v>1</v>
      </c>
      <c r="N126" s="58">
        <f t="shared" si="14"/>
        <v>7</v>
      </c>
      <c r="O126" s="2">
        <f t="shared" si="15"/>
        <v>3</v>
      </c>
      <c r="P126" s="2">
        <v>1</v>
      </c>
      <c r="Q126" s="2">
        <f t="shared" si="16"/>
        <v>1</v>
      </c>
      <c r="R126" s="2">
        <f t="shared" si="17"/>
        <v>2</v>
      </c>
      <c r="S126" s="7"/>
    </row>
    <row r="127" spans="1:19" ht="35.450000000000003" customHeight="1">
      <c r="A127" s="22">
        <v>124</v>
      </c>
      <c r="B127" s="22" t="s">
        <v>116</v>
      </c>
      <c r="C127" s="11">
        <v>220</v>
      </c>
      <c r="D127" s="18">
        <v>21</v>
      </c>
      <c r="E127" s="6">
        <v>21</v>
      </c>
      <c r="F127" s="15">
        <f t="shared" si="10"/>
        <v>34.65</v>
      </c>
      <c r="G127" s="28">
        <f t="shared" si="11"/>
        <v>34</v>
      </c>
      <c r="H127" s="9"/>
      <c r="I127" s="7"/>
      <c r="J127" s="9">
        <f t="shared" si="12"/>
        <v>34</v>
      </c>
      <c r="K127" s="7">
        <f t="shared" si="9"/>
        <v>35.699999999999996</v>
      </c>
      <c r="L127" s="6">
        <f t="shared" si="13"/>
        <v>35</v>
      </c>
      <c r="M127" s="2">
        <v>1</v>
      </c>
      <c r="N127" s="58">
        <f t="shared" si="14"/>
        <v>13</v>
      </c>
      <c r="O127" s="2">
        <f t="shared" si="15"/>
        <v>5</v>
      </c>
      <c r="P127" s="2">
        <v>1</v>
      </c>
      <c r="Q127" s="2">
        <f t="shared" si="16"/>
        <v>2</v>
      </c>
      <c r="R127" s="2">
        <f t="shared" si="17"/>
        <v>3</v>
      </c>
      <c r="S127" s="7"/>
    </row>
    <row r="128" spans="1:19" ht="28.15" customHeight="1">
      <c r="A128" s="22">
        <v>125</v>
      </c>
      <c r="B128" s="22" t="s">
        <v>117</v>
      </c>
      <c r="C128" s="11">
        <v>708</v>
      </c>
      <c r="D128" s="18">
        <v>47</v>
      </c>
      <c r="E128" s="6">
        <v>51</v>
      </c>
      <c r="F128" s="15">
        <f t="shared" si="10"/>
        <v>77.55</v>
      </c>
      <c r="G128" s="28">
        <f t="shared" si="11"/>
        <v>77</v>
      </c>
      <c r="H128" s="9"/>
      <c r="I128" s="7"/>
      <c r="J128" s="9">
        <f t="shared" si="12"/>
        <v>77</v>
      </c>
      <c r="K128" s="7">
        <f t="shared" si="9"/>
        <v>79.899999999999991</v>
      </c>
      <c r="L128" s="6">
        <f t="shared" si="13"/>
        <v>79</v>
      </c>
      <c r="M128" s="2">
        <v>1</v>
      </c>
      <c r="N128" s="58">
        <f t="shared" si="14"/>
        <v>29</v>
      </c>
      <c r="O128" s="2">
        <f t="shared" si="15"/>
        <v>10</v>
      </c>
      <c r="P128" s="2">
        <v>1</v>
      </c>
      <c r="Q128" s="2">
        <f t="shared" si="16"/>
        <v>3</v>
      </c>
      <c r="R128" s="2">
        <f t="shared" si="17"/>
        <v>5</v>
      </c>
      <c r="S128" s="7"/>
    </row>
    <row r="129" spans="1:20" ht="33" customHeight="1">
      <c r="A129" s="22">
        <v>126</v>
      </c>
      <c r="B129" s="22" t="s">
        <v>118</v>
      </c>
      <c r="C129" s="11">
        <v>250</v>
      </c>
      <c r="D129" s="18">
        <v>20</v>
      </c>
      <c r="E129" s="6">
        <v>21</v>
      </c>
      <c r="F129" s="15">
        <f t="shared" si="10"/>
        <v>33</v>
      </c>
      <c r="G129" s="28">
        <f t="shared" si="11"/>
        <v>33</v>
      </c>
      <c r="H129" s="9"/>
      <c r="I129" s="7"/>
      <c r="J129" s="9">
        <f t="shared" si="12"/>
        <v>33</v>
      </c>
      <c r="K129" s="7">
        <f t="shared" si="9"/>
        <v>34</v>
      </c>
      <c r="L129" s="6">
        <f t="shared" si="13"/>
        <v>34</v>
      </c>
      <c r="M129" s="2">
        <v>1</v>
      </c>
      <c r="N129" s="58">
        <f t="shared" si="14"/>
        <v>12</v>
      </c>
      <c r="O129" s="2">
        <f t="shared" si="15"/>
        <v>4</v>
      </c>
      <c r="P129" s="2">
        <v>1</v>
      </c>
      <c r="Q129" s="2">
        <f t="shared" si="16"/>
        <v>1</v>
      </c>
      <c r="R129" s="2">
        <f t="shared" si="17"/>
        <v>2</v>
      </c>
      <c r="S129" s="7"/>
    </row>
    <row r="130" spans="1:20" ht="33" customHeight="1">
      <c r="A130" s="22">
        <v>127</v>
      </c>
      <c r="B130" s="22" t="s">
        <v>119</v>
      </c>
      <c r="C130" s="11">
        <v>100</v>
      </c>
      <c r="D130" s="18">
        <v>13</v>
      </c>
      <c r="E130" s="6">
        <v>13</v>
      </c>
      <c r="F130" s="15">
        <f t="shared" si="10"/>
        <v>21.45</v>
      </c>
      <c r="G130" s="28">
        <f t="shared" si="11"/>
        <v>21</v>
      </c>
      <c r="H130" s="9" t="s">
        <v>188</v>
      </c>
      <c r="I130" s="7"/>
      <c r="J130" s="9">
        <v>11</v>
      </c>
      <c r="K130" s="7">
        <f t="shared" si="9"/>
        <v>22.099999999999998</v>
      </c>
      <c r="L130" s="6">
        <f t="shared" si="13"/>
        <v>22</v>
      </c>
      <c r="M130" s="2">
        <v>1</v>
      </c>
      <c r="N130" s="58">
        <f t="shared" si="14"/>
        <v>8</v>
      </c>
      <c r="O130" s="2">
        <f t="shared" si="15"/>
        <v>3</v>
      </c>
      <c r="P130" s="2">
        <v>1</v>
      </c>
      <c r="Q130" s="2">
        <f t="shared" si="16"/>
        <v>1</v>
      </c>
      <c r="R130" s="2">
        <f t="shared" si="17"/>
        <v>2</v>
      </c>
      <c r="S130" s="7"/>
    </row>
    <row r="131" spans="1:20" ht="30" customHeight="1">
      <c r="A131" s="22">
        <v>128</v>
      </c>
      <c r="B131" s="22" t="s">
        <v>120</v>
      </c>
      <c r="C131" s="11">
        <v>118</v>
      </c>
      <c r="D131" s="18">
        <v>12</v>
      </c>
      <c r="E131" s="6">
        <v>12</v>
      </c>
      <c r="F131" s="15">
        <f t="shared" si="10"/>
        <v>19.799999999999997</v>
      </c>
      <c r="G131" s="28">
        <f t="shared" si="11"/>
        <v>19</v>
      </c>
      <c r="H131" s="9">
        <v>1</v>
      </c>
      <c r="I131" s="7"/>
      <c r="J131" s="9">
        <f t="shared" si="12"/>
        <v>20</v>
      </c>
      <c r="K131" s="7">
        <f t="shared" si="9"/>
        <v>20.399999999999999</v>
      </c>
      <c r="L131" s="6">
        <f t="shared" si="13"/>
        <v>20</v>
      </c>
      <c r="M131" s="2">
        <v>1</v>
      </c>
      <c r="N131" s="58">
        <f t="shared" si="14"/>
        <v>8</v>
      </c>
      <c r="O131" s="2">
        <f t="shared" si="15"/>
        <v>3</v>
      </c>
      <c r="P131" s="2">
        <v>1</v>
      </c>
      <c r="Q131" s="2">
        <f t="shared" si="16"/>
        <v>1</v>
      </c>
      <c r="R131" s="2">
        <f t="shared" si="17"/>
        <v>2</v>
      </c>
      <c r="S131" s="7"/>
    </row>
    <row r="132" spans="1:20" s="60" customFormat="1" ht="27.6" customHeight="1">
      <c r="A132" s="22">
        <v>129</v>
      </c>
      <c r="B132" s="22" t="s">
        <v>121</v>
      </c>
      <c r="C132" s="56">
        <v>298</v>
      </c>
      <c r="D132" s="57">
        <v>22</v>
      </c>
      <c r="E132" s="25">
        <v>25</v>
      </c>
      <c r="F132" s="59">
        <f t="shared" si="10"/>
        <v>36.299999999999997</v>
      </c>
      <c r="G132" s="26">
        <f t="shared" si="11"/>
        <v>36</v>
      </c>
      <c r="H132" s="14"/>
      <c r="I132" s="20"/>
      <c r="J132" s="14">
        <f t="shared" si="12"/>
        <v>36</v>
      </c>
      <c r="K132" s="20">
        <f t="shared" ref="K132:K179" si="18">D132*1.7</f>
        <v>37.4</v>
      </c>
      <c r="L132" s="25">
        <f t="shared" si="13"/>
        <v>37</v>
      </c>
      <c r="M132" s="2">
        <v>1</v>
      </c>
      <c r="N132" s="58">
        <f t="shared" si="14"/>
        <v>14</v>
      </c>
      <c r="O132" s="2">
        <f t="shared" si="15"/>
        <v>5</v>
      </c>
      <c r="P132" s="2">
        <v>1</v>
      </c>
      <c r="Q132" s="2">
        <f t="shared" si="16"/>
        <v>2</v>
      </c>
      <c r="R132" s="2">
        <f t="shared" si="17"/>
        <v>3</v>
      </c>
      <c r="S132" s="20"/>
    </row>
    <row r="133" spans="1:20" ht="33" customHeight="1">
      <c r="A133" s="22">
        <v>130</v>
      </c>
      <c r="B133" s="22" t="s">
        <v>122</v>
      </c>
      <c r="C133" s="11">
        <v>654</v>
      </c>
      <c r="D133" s="18">
        <v>42</v>
      </c>
      <c r="E133" s="6">
        <v>47</v>
      </c>
      <c r="F133" s="15">
        <f t="shared" ref="F133:F178" si="19">D133*1.65</f>
        <v>69.3</v>
      </c>
      <c r="G133" s="28">
        <f t="shared" ref="G133:G179" si="20">TRUNC(F133,0)</f>
        <v>69</v>
      </c>
      <c r="H133" s="9"/>
      <c r="I133" s="7"/>
      <c r="J133" s="9">
        <f t="shared" ref="J133:J177" si="21">G133+H133+I133</f>
        <v>69</v>
      </c>
      <c r="K133" s="7">
        <f t="shared" si="18"/>
        <v>71.399999999999991</v>
      </c>
      <c r="L133" s="6">
        <f t="shared" ref="L133:L179" si="22">ROUNDDOWN(K133,0)</f>
        <v>71</v>
      </c>
      <c r="M133" s="2">
        <v>1</v>
      </c>
      <c r="N133" s="58">
        <f t="shared" ref="N133:N179" si="23">ROUNDUP(D133*0.6,0)</f>
        <v>26</v>
      </c>
      <c r="O133" s="2">
        <f t="shared" ref="O133:O179" si="24">ROUNDUP(D133*0.2,0)</f>
        <v>9</v>
      </c>
      <c r="P133" s="2">
        <v>1</v>
      </c>
      <c r="Q133" s="2">
        <f t="shared" ref="Q133:Q179" si="25">ROUNDUP(D133*0.05,0)</f>
        <v>3</v>
      </c>
      <c r="R133" s="2">
        <f t="shared" ref="R133:R179" si="26">ROUNDUP(D133*0.1,0)</f>
        <v>5</v>
      </c>
      <c r="S133" s="7"/>
    </row>
    <row r="134" spans="1:20" ht="28.15" customHeight="1">
      <c r="A134" s="22">
        <v>131</v>
      </c>
      <c r="B134" s="22" t="s">
        <v>123</v>
      </c>
      <c r="C134" s="11">
        <v>70</v>
      </c>
      <c r="D134" s="18">
        <v>11</v>
      </c>
      <c r="E134" s="6">
        <v>12</v>
      </c>
      <c r="F134" s="15">
        <f t="shared" si="19"/>
        <v>18.149999999999999</v>
      </c>
      <c r="G134" s="28">
        <f t="shared" si="20"/>
        <v>18</v>
      </c>
      <c r="H134" s="9" t="s">
        <v>188</v>
      </c>
      <c r="I134" s="7"/>
      <c r="J134" s="9">
        <v>9</v>
      </c>
      <c r="K134" s="7">
        <f t="shared" si="18"/>
        <v>18.7</v>
      </c>
      <c r="L134" s="6">
        <f t="shared" si="22"/>
        <v>18</v>
      </c>
      <c r="M134" s="2">
        <v>1</v>
      </c>
      <c r="N134" s="58">
        <f t="shared" si="23"/>
        <v>7</v>
      </c>
      <c r="O134" s="2">
        <f t="shared" si="24"/>
        <v>3</v>
      </c>
      <c r="P134" s="2">
        <v>1</v>
      </c>
      <c r="Q134" s="2">
        <f t="shared" si="25"/>
        <v>1</v>
      </c>
      <c r="R134" s="2">
        <f t="shared" si="26"/>
        <v>2</v>
      </c>
      <c r="S134" s="7"/>
    </row>
    <row r="135" spans="1:20" ht="33" customHeight="1">
      <c r="A135" s="22">
        <v>132</v>
      </c>
      <c r="B135" s="22" t="s">
        <v>124</v>
      </c>
      <c r="C135" s="11">
        <v>141</v>
      </c>
      <c r="D135" s="18">
        <v>15</v>
      </c>
      <c r="E135" s="6">
        <v>15</v>
      </c>
      <c r="F135" s="15">
        <f t="shared" si="19"/>
        <v>24.75</v>
      </c>
      <c r="G135" s="28">
        <f t="shared" si="20"/>
        <v>24</v>
      </c>
      <c r="H135" s="9">
        <v>1</v>
      </c>
      <c r="I135" s="7"/>
      <c r="J135" s="9">
        <f t="shared" si="21"/>
        <v>25</v>
      </c>
      <c r="K135" s="7">
        <f t="shared" si="18"/>
        <v>25.5</v>
      </c>
      <c r="L135" s="6">
        <f t="shared" si="22"/>
        <v>25</v>
      </c>
      <c r="M135" s="2">
        <v>1</v>
      </c>
      <c r="N135" s="58">
        <f t="shared" si="23"/>
        <v>9</v>
      </c>
      <c r="O135" s="2">
        <f t="shared" si="24"/>
        <v>3</v>
      </c>
      <c r="P135" s="2">
        <v>1</v>
      </c>
      <c r="Q135" s="2">
        <f t="shared" si="25"/>
        <v>1</v>
      </c>
      <c r="R135" s="2">
        <f t="shared" si="26"/>
        <v>2</v>
      </c>
      <c r="S135" s="7"/>
    </row>
    <row r="136" spans="1:20" ht="33" customHeight="1">
      <c r="A136" s="22">
        <v>133</v>
      </c>
      <c r="B136" s="22" t="s">
        <v>125</v>
      </c>
      <c r="C136" s="11">
        <v>199</v>
      </c>
      <c r="D136" s="54">
        <v>19</v>
      </c>
      <c r="E136" s="6">
        <v>18</v>
      </c>
      <c r="F136" s="15">
        <f t="shared" si="19"/>
        <v>31.349999999999998</v>
      </c>
      <c r="G136" s="28">
        <f t="shared" si="20"/>
        <v>31</v>
      </c>
      <c r="H136" s="9"/>
      <c r="I136" s="7"/>
      <c r="J136" s="9">
        <f t="shared" si="21"/>
        <v>31</v>
      </c>
      <c r="K136" s="7">
        <f t="shared" si="18"/>
        <v>32.299999999999997</v>
      </c>
      <c r="L136" s="6">
        <f t="shared" si="22"/>
        <v>32</v>
      </c>
      <c r="M136" s="2">
        <v>1</v>
      </c>
      <c r="N136" s="58">
        <f t="shared" si="23"/>
        <v>12</v>
      </c>
      <c r="O136" s="2">
        <f t="shared" si="24"/>
        <v>4</v>
      </c>
      <c r="P136" s="2">
        <v>1</v>
      </c>
      <c r="Q136" s="2">
        <f t="shared" si="25"/>
        <v>1</v>
      </c>
      <c r="R136" s="2">
        <f t="shared" si="26"/>
        <v>2</v>
      </c>
      <c r="S136" s="7"/>
    </row>
    <row r="137" spans="1:20" ht="33" customHeight="1">
      <c r="A137" s="22">
        <v>134</v>
      </c>
      <c r="B137" s="22" t="s">
        <v>126</v>
      </c>
      <c r="C137" s="11">
        <v>49</v>
      </c>
      <c r="D137" s="18">
        <v>11</v>
      </c>
      <c r="E137" s="6">
        <v>12</v>
      </c>
      <c r="F137" s="15">
        <f t="shared" si="19"/>
        <v>18.149999999999999</v>
      </c>
      <c r="G137" s="28">
        <f t="shared" si="20"/>
        <v>18</v>
      </c>
      <c r="H137" s="9"/>
      <c r="I137" s="7"/>
      <c r="J137" s="9">
        <f t="shared" si="21"/>
        <v>18</v>
      </c>
      <c r="K137" s="7">
        <f t="shared" si="18"/>
        <v>18.7</v>
      </c>
      <c r="L137" s="6">
        <f t="shared" si="22"/>
        <v>18</v>
      </c>
      <c r="M137" s="2">
        <v>1</v>
      </c>
      <c r="N137" s="58">
        <f t="shared" si="23"/>
        <v>7</v>
      </c>
      <c r="O137" s="2">
        <f t="shared" si="24"/>
        <v>3</v>
      </c>
      <c r="P137" s="2">
        <v>1</v>
      </c>
      <c r="Q137" s="2">
        <f t="shared" si="25"/>
        <v>1</v>
      </c>
      <c r="R137" s="2">
        <f t="shared" si="26"/>
        <v>2</v>
      </c>
      <c r="S137" s="7"/>
    </row>
    <row r="138" spans="1:20" ht="33" customHeight="1">
      <c r="A138" s="22">
        <v>135</v>
      </c>
      <c r="B138" s="22" t="s">
        <v>127</v>
      </c>
      <c r="C138" s="11">
        <v>410</v>
      </c>
      <c r="D138" s="18">
        <v>29</v>
      </c>
      <c r="E138" s="6">
        <v>31</v>
      </c>
      <c r="F138" s="15">
        <f t="shared" si="19"/>
        <v>47.849999999999994</v>
      </c>
      <c r="G138" s="28">
        <f t="shared" si="20"/>
        <v>47</v>
      </c>
      <c r="H138" s="9"/>
      <c r="I138" s="30">
        <v>1</v>
      </c>
      <c r="J138" s="9">
        <f t="shared" si="21"/>
        <v>48</v>
      </c>
      <c r="K138" s="7">
        <f t="shared" si="18"/>
        <v>49.3</v>
      </c>
      <c r="L138" s="6">
        <f t="shared" si="22"/>
        <v>49</v>
      </c>
      <c r="M138" s="2">
        <v>1</v>
      </c>
      <c r="N138" s="58">
        <f t="shared" si="23"/>
        <v>18</v>
      </c>
      <c r="O138" s="2">
        <f t="shared" si="24"/>
        <v>6</v>
      </c>
      <c r="P138" s="2">
        <v>1</v>
      </c>
      <c r="Q138" s="2">
        <f t="shared" si="25"/>
        <v>2</v>
      </c>
      <c r="R138" s="2">
        <f t="shared" si="26"/>
        <v>3</v>
      </c>
      <c r="S138" s="7"/>
    </row>
    <row r="139" spans="1:20" ht="33" customHeight="1">
      <c r="A139" s="22">
        <v>136</v>
      </c>
      <c r="B139" s="22" t="s">
        <v>128</v>
      </c>
      <c r="C139" s="11">
        <v>60</v>
      </c>
      <c r="D139" s="18">
        <v>11</v>
      </c>
      <c r="E139" s="6">
        <v>12</v>
      </c>
      <c r="F139" s="15">
        <f t="shared" si="19"/>
        <v>18.149999999999999</v>
      </c>
      <c r="G139" s="28">
        <f t="shared" si="20"/>
        <v>18</v>
      </c>
      <c r="H139" s="9">
        <v>1</v>
      </c>
      <c r="I139" s="7"/>
      <c r="J139" s="9">
        <f t="shared" si="21"/>
        <v>19</v>
      </c>
      <c r="K139" s="7">
        <f t="shared" si="18"/>
        <v>18.7</v>
      </c>
      <c r="L139" s="6">
        <f t="shared" si="22"/>
        <v>18</v>
      </c>
      <c r="M139" s="2">
        <v>1</v>
      </c>
      <c r="N139" s="58">
        <f t="shared" si="23"/>
        <v>7</v>
      </c>
      <c r="O139" s="2">
        <f t="shared" si="24"/>
        <v>3</v>
      </c>
      <c r="P139" s="2">
        <v>1</v>
      </c>
      <c r="Q139" s="2">
        <f t="shared" si="25"/>
        <v>1</v>
      </c>
      <c r="R139" s="2">
        <f t="shared" si="26"/>
        <v>2</v>
      </c>
      <c r="S139" s="7"/>
    </row>
    <row r="140" spans="1:20" ht="33" customHeight="1">
      <c r="A140" s="22">
        <v>137</v>
      </c>
      <c r="B140" s="22" t="s">
        <v>129</v>
      </c>
      <c r="C140" s="11">
        <v>97</v>
      </c>
      <c r="D140" s="18">
        <v>11</v>
      </c>
      <c r="E140" s="6">
        <v>12</v>
      </c>
      <c r="F140" s="15">
        <f t="shared" si="19"/>
        <v>18.149999999999999</v>
      </c>
      <c r="G140" s="28">
        <f t="shared" si="20"/>
        <v>18</v>
      </c>
      <c r="H140" s="9">
        <v>1</v>
      </c>
      <c r="I140" s="7"/>
      <c r="J140" s="9">
        <f t="shared" si="21"/>
        <v>19</v>
      </c>
      <c r="K140" s="7">
        <f t="shared" si="18"/>
        <v>18.7</v>
      </c>
      <c r="L140" s="6">
        <f t="shared" si="22"/>
        <v>18</v>
      </c>
      <c r="M140" s="2">
        <v>1</v>
      </c>
      <c r="N140" s="58">
        <f t="shared" si="23"/>
        <v>7</v>
      </c>
      <c r="O140" s="2">
        <f t="shared" si="24"/>
        <v>3</v>
      </c>
      <c r="P140" s="2">
        <v>1</v>
      </c>
      <c r="Q140" s="2">
        <f t="shared" si="25"/>
        <v>1</v>
      </c>
      <c r="R140" s="2">
        <f t="shared" si="26"/>
        <v>2</v>
      </c>
      <c r="S140" s="7"/>
      <c r="T140" t="s">
        <v>198</v>
      </c>
    </row>
    <row r="141" spans="1:20" ht="33" customHeight="1">
      <c r="A141" s="22">
        <v>138</v>
      </c>
      <c r="B141" s="22" t="s">
        <v>130</v>
      </c>
      <c r="C141" s="11">
        <v>67</v>
      </c>
      <c r="D141" s="18">
        <v>11</v>
      </c>
      <c r="E141" s="6">
        <v>12</v>
      </c>
      <c r="F141" s="15">
        <f t="shared" si="19"/>
        <v>18.149999999999999</v>
      </c>
      <c r="G141" s="28">
        <f t="shared" si="20"/>
        <v>18</v>
      </c>
      <c r="H141" s="9">
        <v>1</v>
      </c>
      <c r="I141" s="7"/>
      <c r="J141" s="9">
        <f t="shared" si="21"/>
        <v>19</v>
      </c>
      <c r="K141" s="7">
        <f t="shared" si="18"/>
        <v>18.7</v>
      </c>
      <c r="L141" s="6">
        <f t="shared" si="22"/>
        <v>18</v>
      </c>
      <c r="M141" s="2">
        <v>1</v>
      </c>
      <c r="N141" s="58">
        <f t="shared" si="23"/>
        <v>7</v>
      </c>
      <c r="O141" s="2">
        <f t="shared" si="24"/>
        <v>3</v>
      </c>
      <c r="P141" s="2">
        <v>1</v>
      </c>
      <c r="Q141" s="2">
        <f t="shared" si="25"/>
        <v>1</v>
      </c>
      <c r="R141" s="2">
        <f t="shared" si="26"/>
        <v>2</v>
      </c>
      <c r="S141" s="7"/>
    </row>
    <row r="142" spans="1:20" ht="33" customHeight="1">
      <c r="A142" s="22">
        <v>139</v>
      </c>
      <c r="B142" s="22" t="s">
        <v>131</v>
      </c>
      <c r="C142" s="11">
        <v>77</v>
      </c>
      <c r="D142" s="18">
        <v>11</v>
      </c>
      <c r="E142" s="6">
        <v>12</v>
      </c>
      <c r="F142" s="15">
        <f t="shared" si="19"/>
        <v>18.149999999999999</v>
      </c>
      <c r="G142" s="28">
        <f t="shared" si="20"/>
        <v>18</v>
      </c>
      <c r="H142" s="9">
        <v>1</v>
      </c>
      <c r="I142" s="7"/>
      <c r="J142" s="9">
        <f t="shared" si="21"/>
        <v>19</v>
      </c>
      <c r="K142" s="7">
        <f t="shared" si="18"/>
        <v>18.7</v>
      </c>
      <c r="L142" s="6">
        <f t="shared" si="22"/>
        <v>18</v>
      </c>
      <c r="M142" s="2">
        <v>1</v>
      </c>
      <c r="N142" s="58">
        <f t="shared" si="23"/>
        <v>7</v>
      </c>
      <c r="O142" s="2">
        <f t="shared" si="24"/>
        <v>3</v>
      </c>
      <c r="P142" s="2">
        <v>1</v>
      </c>
      <c r="Q142" s="2">
        <f t="shared" si="25"/>
        <v>1</v>
      </c>
      <c r="R142" s="2">
        <f t="shared" si="26"/>
        <v>2</v>
      </c>
      <c r="S142" s="7"/>
    </row>
    <row r="143" spans="1:20" ht="25.15" customHeight="1">
      <c r="A143" s="22">
        <v>140</v>
      </c>
      <c r="B143" s="22" t="s">
        <v>132</v>
      </c>
      <c r="C143" s="11">
        <v>237</v>
      </c>
      <c r="D143" s="18">
        <v>20</v>
      </c>
      <c r="E143" s="6">
        <v>21</v>
      </c>
      <c r="F143" s="15">
        <f t="shared" si="19"/>
        <v>33</v>
      </c>
      <c r="G143" s="28">
        <f t="shared" si="20"/>
        <v>33</v>
      </c>
      <c r="H143" s="9"/>
      <c r="I143" s="7"/>
      <c r="J143" s="9">
        <f t="shared" si="21"/>
        <v>33</v>
      </c>
      <c r="K143" s="7">
        <f t="shared" si="18"/>
        <v>34</v>
      </c>
      <c r="L143" s="6">
        <f t="shared" si="22"/>
        <v>34</v>
      </c>
      <c r="M143" s="2">
        <v>1</v>
      </c>
      <c r="N143" s="58">
        <f t="shared" si="23"/>
        <v>12</v>
      </c>
      <c r="O143" s="2">
        <f t="shared" si="24"/>
        <v>4</v>
      </c>
      <c r="P143" s="2">
        <v>1</v>
      </c>
      <c r="Q143" s="2">
        <f t="shared" si="25"/>
        <v>1</v>
      </c>
      <c r="R143" s="2">
        <f t="shared" si="26"/>
        <v>2</v>
      </c>
      <c r="S143" s="7"/>
    </row>
    <row r="144" spans="1:20" ht="28.9" customHeight="1">
      <c r="A144" s="22">
        <v>-1</v>
      </c>
      <c r="B144" s="22" t="s">
        <v>178</v>
      </c>
      <c r="C144" s="11">
        <v>28</v>
      </c>
      <c r="D144" s="18">
        <v>11</v>
      </c>
      <c r="E144" s="6">
        <v>12</v>
      </c>
      <c r="F144" s="15">
        <f t="shared" si="19"/>
        <v>18.149999999999999</v>
      </c>
      <c r="G144" s="28">
        <f t="shared" si="20"/>
        <v>18</v>
      </c>
      <c r="H144" s="9"/>
      <c r="I144" s="7"/>
      <c r="J144" s="9">
        <f t="shared" si="21"/>
        <v>18</v>
      </c>
      <c r="K144" s="7">
        <f t="shared" si="18"/>
        <v>18.7</v>
      </c>
      <c r="L144" s="6">
        <f t="shared" si="22"/>
        <v>18</v>
      </c>
      <c r="M144" s="2">
        <v>1</v>
      </c>
      <c r="N144" s="58">
        <f t="shared" si="23"/>
        <v>7</v>
      </c>
      <c r="O144" s="2">
        <f t="shared" si="24"/>
        <v>3</v>
      </c>
      <c r="P144" s="2">
        <v>1</v>
      </c>
      <c r="Q144" s="2">
        <f t="shared" si="25"/>
        <v>1</v>
      </c>
      <c r="R144" s="2">
        <f t="shared" si="26"/>
        <v>2</v>
      </c>
      <c r="S144" s="7"/>
    </row>
    <row r="145" spans="1:19" ht="33" customHeight="1">
      <c r="A145" s="22">
        <v>141</v>
      </c>
      <c r="B145" s="22" t="s">
        <v>133</v>
      </c>
      <c r="C145" s="11">
        <v>79</v>
      </c>
      <c r="D145" s="18">
        <v>11</v>
      </c>
      <c r="E145" s="6">
        <v>12</v>
      </c>
      <c r="F145" s="15">
        <f t="shared" si="19"/>
        <v>18.149999999999999</v>
      </c>
      <c r="G145" s="28">
        <f t="shared" si="20"/>
        <v>18</v>
      </c>
      <c r="H145" s="9">
        <v>1</v>
      </c>
      <c r="I145" s="7"/>
      <c r="J145" s="9">
        <f t="shared" si="21"/>
        <v>19</v>
      </c>
      <c r="K145" s="7">
        <f t="shared" si="18"/>
        <v>18.7</v>
      </c>
      <c r="L145" s="6">
        <f t="shared" si="22"/>
        <v>18</v>
      </c>
      <c r="M145" s="2">
        <v>1</v>
      </c>
      <c r="N145" s="58">
        <f t="shared" si="23"/>
        <v>7</v>
      </c>
      <c r="O145" s="2">
        <f t="shared" si="24"/>
        <v>3</v>
      </c>
      <c r="P145" s="2">
        <v>1</v>
      </c>
      <c r="Q145" s="2">
        <f t="shared" si="25"/>
        <v>1</v>
      </c>
      <c r="R145" s="2">
        <f t="shared" si="26"/>
        <v>2</v>
      </c>
      <c r="S145" s="7"/>
    </row>
    <row r="146" spans="1:19" ht="33" customHeight="1">
      <c r="A146" s="22">
        <v>142</v>
      </c>
      <c r="B146" s="22" t="s">
        <v>134</v>
      </c>
      <c r="C146" s="11">
        <v>102</v>
      </c>
      <c r="D146" s="18">
        <v>11</v>
      </c>
      <c r="E146" s="6">
        <v>12</v>
      </c>
      <c r="F146" s="15">
        <f t="shared" si="19"/>
        <v>18.149999999999999</v>
      </c>
      <c r="G146" s="28">
        <f t="shared" si="20"/>
        <v>18</v>
      </c>
      <c r="H146" s="9">
        <v>1</v>
      </c>
      <c r="I146" s="7"/>
      <c r="J146" s="9">
        <f t="shared" si="21"/>
        <v>19</v>
      </c>
      <c r="K146" s="7">
        <f t="shared" si="18"/>
        <v>18.7</v>
      </c>
      <c r="L146" s="6">
        <f t="shared" si="22"/>
        <v>18</v>
      </c>
      <c r="M146" s="2">
        <v>1</v>
      </c>
      <c r="N146" s="58">
        <f t="shared" si="23"/>
        <v>7</v>
      </c>
      <c r="O146" s="2">
        <f t="shared" si="24"/>
        <v>3</v>
      </c>
      <c r="P146" s="2">
        <v>1</v>
      </c>
      <c r="Q146" s="2">
        <f t="shared" si="25"/>
        <v>1</v>
      </c>
      <c r="R146" s="2">
        <f t="shared" si="26"/>
        <v>2</v>
      </c>
      <c r="S146" s="7"/>
    </row>
    <row r="147" spans="1:19" ht="33" customHeight="1">
      <c r="A147" s="22">
        <v>143</v>
      </c>
      <c r="B147" s="22" t="s">
        <v>135</v>
      </c>
      <c r="C147" s="11">
        <v>112</v>
      </c>
      <c r="D147" s="18">
        <v>11</v>
      </c>
      <c r="E147" s="6">
        <v>12</v>
      </c>
      <c r="F147" s="15">
        <f t="shared" si="19"/>
        <v>18.149999999999999</v>
      </c>
      <c r="G147" s="28">
        <f t="shared" si="20"/>
        <v>18</v>
      </c>
      <c r="H147" s="9">
        <v>1</v>
      </c>
      <c r="I147" s="7"/>
      <c r="J147" s="9">
        <f t="shared" si="21"/>
        <v>19</v>
      </c>
      <c r="K147" s="7">
        <f t="shared" si="18"/>
        <v>18.7</v>
      </c>
      <c r="L147" s="6">
        <f t="shared" si="22"/>
        <v>18</v>
      </c>
      <c r="M147" s="2">
        <v>1</v>
      </c>
      <c r="N147" s="58">
        <f t="shared" si="23"/>
        <v>7</v>
      </c>
      <c r="O147" s="2">
        <f t="shared" si="24"/>
        <v>3</v>
      </c>
      <c r="P147" s="2">
        <v>1</v>
      </c>
      <c r="Q147" s="2">
        <f t="shared" si="25"/>
        <v>1</v>
      </c>
      <c r="R147" s="2">
        <f t="shared" si="26"/>
        <v>2</v>
      </c>
      <c r="S147" s="7"/>
    </row>
    <row r="148" spans="1:19" ht="33" customHeight="1">
      <c r="A148" s="22">
        <v>144</v>
      </c>
      <c r="B148" s="22" t="s">
        <v>136</v>
      </c>
      <c r="C148" s="11">
        <v>1100</v>
      </c>
      <c r="D148" s="18">
        <v>68</v>
      </c>
      <c r="E148" s="6">
        <v>73</v>
      </c>
      <c r="F148" s="15">
        <f t="shared" si="19"/>
        <v>112.19999999999999</v>
      </c>
      <c r="G148" s="28">
        <f t="shared" si="20"/>
        <v>112</v>
      </c>
      <c r="H148" s="9"/>
      <c r="I148" s="7"/>
      <c r="J148" s="9">
        <f t="shared" si="21"/>
        <v>112</v>
      </c>
      <c r="K148" s="7">
        <f t="shared" si="18"/>
        <v>115.6</v>
      </c>
      <c r="L148" s="6">
        <f t="shared" si="22"/>
        <v>115</v>
      </c>
      <c r="M148" s="2">
        <v>1</v>
      </c>
      <c r="N148" s="58">
        <f t="shared" si="23"/>
        <v>41</v>
      </c>
      <c r="O148" s="2">
        <f t="shared" si="24"/>
        <v>14</v>
      </c>
      <c r="P148" s="2">
        <v>1</v>
      </c>
      <c r="Q148" s="2">
        <f t="shared" si="25"/>
        <v>4</v>
      </c>
      <c r="R148" s="2">
        <f t="shared" si="26"/>
        <v>7</v>
      </c>
      <c r="S148" s="7"/>
    </row>
    <row r="149" spans="1:19" ht="22.9" customHeight="1">
      <c r="A149" s="22">
        <v>145</v>
      </c>
      <c r="B149" s="22" t="s">
        <v>137</v>
      </c>
      <c r="C149" s="11">
        <v>54</v>
      </c>
      <c r="D149" s="18">
        <v>11</v>
      </c>
      <c r="E149" s="6">
        <v>12</v>
      </c>
      <c r="F149" s="15">
        <f t="shared" si="19"/>
        <v>18.149999999999999</v>
      </c>
      <c r="G149" s="28">
        <f t="shared" si="20"/>
        <v>18</v>
      </c>
      <c r="H149" s="9" t="s">
        <v>188</v>
      </c>
      <c r="I149" s="7"/>
      <c r="J149" s="9">
        <v>9</v>
      </c>
      <c r="K149" s="7">
        <f t="shared" si="18"/>
        <v>18.7</v>
      </c>
      <c r="L149" s="6">
        <f t="shared" si="22"/>
        <v>18</v>
      </c>
      <c r="M149" s="2">
        <v>1</v>
      </c>
      <c r="N149" s="58">
        <f t="shared" si="23"/>
        <v>7</v>
      </c>
      <c r="O149" s="2">
        <f t="shared" si="24"/>
        <v>3</v>
      </c>
      <c r="P149" s="2">
        <v>1</v>
      </c>
      <c r="Q149" s="2">
        <f t="shared" si="25"/>
        <v>1</v>
      </c>
      <c r="R149" s="2">
        <f t="shared" si="26"/>
        <v>2</v>
      </c>
      <c r="S149" s="7"/>
    </row>
    <row r="150" spans="1:19" ht="34.9" customHeight="1">
      <c r="A150" s="22">
        <v>146</v>
      </c>
      <c r="B150" s="22" t="s">
        <v>138</v>
      </c>
      <c r="C150" s="11">
        <v>908</v>
      </c>
      <c r="D150" s="54">
        <v>57</v>
      </c>
      <c r="E150" s="6">
        <v>60</v>
      </c>
      <c r="F150" s="15">
        <f t="shared" si="19"/>
        <v>94.05</v>
      </c>
      <c r="G150" s="28">
        <f t="shared" si="20"/>
        <v>94</v>
      </c>
      <c r="H150" s="9"/>
      <c r="I150" s="7"/>
      <c r="J150" s="9">
        <f t="shared" si="21"/>
        <v>94</v>
      </c>
      <c r="K150" s="7">
        <f t="shared" si="18"/>
        <v>96.899999999999991</v>
      </c>
      <c r="L150" s="6">
        <f t="shared" si="22"/>
        <v>96</v>
      </c>
      <c r="M150" s="2">
        <v>1</v>
      </c>
      <c r="N150" s="58">
        <f t="shared" si="23"/>
        <v>35</v>
      </c>
      <c r="O150" s="2">
        <f t="shared" si="24"/>
        <v>12</v>
      </c>
      <c r="P150" s="2">
        <v>1</v>
      </c>
      <c r="Q150" s="2">
        <f t="shared" si="25"/>
        <v>3</v>
      </c>
      <c r="R150" s="2">
        <f t="shared" si="26"/>
        <v>6</v>
      </c>
      <c r="S150" s="7"/>
    </row>
    <row r="151" spans="1:19" ht="34.9" customHeight="1">
      <c r="A151" s="22">
        <v>147</v>
      </c>
      <c r="B151" s="22" t="s">
        <v>139</v>
      </c>
      <c r="C151" s="11">
        <v>50</v>
      </c>
      <c r="D151" s="18">
        <v>11</v>
      </c>
      <c r="E151" s="6">
        <v>12</v>
      </c>
      <c r="F151" s="15">
        <f t="shared" si="19"/>
        <v>18.149999999999999</v>
      </c>
      <c r="G151" s="28">
        <f t="shared" si="20"/>
        <v>18</v>
      </c>
      <c r="H151" s="9"/>
      <c r="I151" s="7"/>
      <c r="J151" s="9">
        <f t="shared" si="21"/>
        <v>18</v>
      </c>
      <c r="K151" s="7">
        <f t="shared" si="18"/>
        <v>18.7</v>
      </c>
      <c r="L151" s="6">
        <f t="shared" si="22"/>
        <v>18</v>
      </c>
      <c r="M151" s="2">
        <v>1</v>
      </c>
      <c r="N151" s="58">
        <f t="shared" si="23"/>
        <v>7</v>
      </c>
      <c r="O151" s="2">
        <f t="shared" si="24"/>
        <v>3</v>
      </c>
      <c r="P151" s="2">
        <v>1</v>
      </c>
      <c r="Q151" s="2">
        <f t="shared" si="25"/>
        <v>1</v>
      </c>
      <c r="R151" s="2">
        <f t="shared" si="26"/>
        <v>2</v>
      </c>
      <c r="S151" s="7"/>
    </row>
    <row r="152" spans="1:19" ht="32.450000000000003" customHeight="1">
      <c r="A152" s="22">
        <v>148</v>
      </c>
      <c r="B152" s="22" t="s">
        <v>140</v>
      </c>
      <c r="C152" s="11">
        <v>49</v>
      </c>
      <c r="D152" s="18">
        <v>12</v>
      </c>
      <c r="E152" s="6">
        <v>12</v>
      </c>
      <c r="F152" s="15">
        <f t="shared" si="19"/>
        <v>19.799999999999997</v>
      </c>
      <c r="G152" s="28">
        <f t="shared" si="20"/>
        <v>19</v>
      </c>
      <c r="H152" s="9"/>
      <c r="I152" s="7"/>
      <c r="J152" s="9">
        <f t="shared" si="21"/>
        <v>19</v>
      </c>
      <c r="K152" s="7">
        <f t="shared" si="18"/>
        <v>20.399999999999999</v>
      </c>
      <c r="L152" s="6">
        <f t="shared" si="22"/>
        <v>20</v>
      </c>
      <c r="M152" s="2">
        <v>1</v>
      </c>
      <c r="N152" s="58">
        <f t="shared" si="23"/>
        <v>8</v>
      </c>
      <c r="O152" s="2">
        <f t="shared" si="24"/>
        <v>3</v>
      </c>
      <c r="P152" s="2">
        <v>1</v>
      </c>
      <c r="Q152" s="2">
        <f t="shared" si="25"/>
        <v>1</v>
      </c>
      <c r="R152" s="2">
        <f t="shared" si="26"/>
        <v>2</v>
      </c>
      <c r="S152" s="7"/>
    </row>
    <row r="153" spans="1:19" ht="33" customHeight="1">
      <c r="A153" s="22">
        <v>149</v>
      </c>
      <c r="B153" s="22" t="s">
        <v>141</v>
      </c>
      <c r="C153" s="11">
        <v>34</v>
      </c>
      <c r="D153" s="18">
        <v>11</v>
      </c>
      <c r="E153" s="6">
        <v>12</v>
      </c>
      <c r="F153" s="15">
        <f t="shared" si="19"/>
        <v>18.149999999999999</v>
      </c>
      <c r="G153" s="28">
        <f t="shared" si="20"/>
        <v>18</v>
      </c>
      <c r="H153" s="9"/>
      <c r="I153" s="7"/>
      <c r="J153" s="9">
        <f t="shared" si="21"/>
        <v>18</v>
      </c>
      <c r="K153" s="7">
        <f t="shared" si="18"/>
        <v>18.7</v>
      </c>
      <c r="L153" s="6">
        <f t="shared" si="22"/>
        <v>18</v>
      </c>
      <c r="M153" s="2">
        <v>1</v>
      </c>
      <c r="N153" s="58">
        <f t="shared" si="23"/>
        <v>7</v>
      </c>
      <c r="O153" s="2">
        <f t="shared" si="24"/>
        <v>3</v>
      </c>
      <c r="P153" s="2">
        <v>1</v>
      </c>
      <c r="Q153" s="2">
        <f t="shared" si="25"/>
        <v>1</v>
      </c>
      <c r="R153" s="2">
        <f t="shared" si="26"/>
        <v>2</v>
      </c>
      <c r="S153" s="7"/>
    </row>
    <row r="154" spans="1:19" ht="32.450000000000003" customHeight="1">
      <c r="A154" s="22">
        <v>150</v>
      </c>
      <c r="B154" s="22" t="s">
        <v>142</v>
      </c>
      <c r="C154" s="11">
        <v>246</v>
      </c>
      <c r="D154" s="18">
        <v>21</v>
      </c>
      <c r="E154" s="6">
        <v>21</v>
      </c>
      <c r="F154" s="15">
        <f t="shared" si="19"/>
        <v>34.65</v>
      </c>
      <c r="G154" s="28">
        <f t="shared" si="20"/>
        <v>34</v>
      </c>
      <c r="H154" s="9"/>
      <c r="I154" s="7">
        <v>1</v>
      </c>
      <c r="J154" s="9">
        <f t="shared" si="21"/>
        <v>35</v>
      </c>
      <c r="K154" s="7">
        <f t="shared" si="18"/>
        <v>35.699999999999996</v>
      </c>
      <c r="L154" s="6">
        <f t="shared" si="22"/>
        <v>35</v>
      </c>
      <c r="M154" s="2">
        <v>1</v>
      </c>
      <c r="N154" s="58">
        <f t="shared" si="23"/>
        <v>13</v>
      </c>
      <c r="O154" s="2">
        <f t="shared" si="24"/>
        <v>5</v>
      </c>
      <c r="P154" s="2">
        <v>1</v>
      </c>
      <c r="Q154" s="2">
        <f t="shared" si="25"/>
        <v>2</v>
      </c>
      <c r="R154" s="2">
        <f t="shared" si="26"/>
        <v>3</v>
      </c>
      <c r="S154" s="7"/>
    </row>
    <row r="155" spans="1:19" ht="33" customHeight="1">
      <c r="A155" s="22">
        <v>151</v>
      </c>
      <c r="B155" s="22" t="s">
        <v>143</v>
      </c>
      <c r="C155" s="11">
        <v>42</v>
      </c>
      <c r="D155" s="18">
        <v>11</v>
      </c>
      <c r="E155" s="6">
        <v>12</v>
      </c>
      <c r="F155" s="15">
        <f t="shared" si="19"/>
        <v>18.149999999999999</v>
      </c>
      <c r="G155" s="28">
        <f t="shared" si="20"/>
        <v>18</v>
      </c>
      <c r="H155" s="9"/>
      <c r="I155" s="7"/>
      <c r="J155" s="9">
        <f t="shared" si="21"/>
        <v>18</v>
      </c>
      <c r="K155" s="7">
        <f t="shared" si="18"/>
        <v>18.7</v>
      </c>
      <c r="L155" s="6">
        <f t="shared" si="22"/>
        <v>18</v>
      </c>
      <c r="M155" s="2">
        <v>1</v>
      </c>
      <c r="N155" s="58">
        <f t="shared" si="23"/>
        <v>7</v>
      </c>
      <c r="O155" s="2">
        <f t="shared" si="24"/>
        <v>3</v>
      </c>
      <c r="P155" s="2">
        <v>1</v>
      </c>
      <c r="Q155" s="2">
        <f t="shared" si="25"/>
        <v>1</v>
      </c>
      <c r="R155" s="2">
        <f t="shared" si="26"/>
        <v>2</v>
      </c>
      <c r="S155" s="7"/>
    </row>
    <row r="156" spans="1:19" ht="33" customHeight="1">
      <c r="A156" s="22">
        <v>152</v>
      </c>
      <c r="B156" s="22" t="s">
        <v>144</v>
      </c>
      <c r="C156" s="11">
        <v>138</v>
      </c>
      <c r="D156" s="18">
        <v>15</v>
      </c>
      <c r="E156" s="6">
        <v>13</v>
      </c>
      <c r="F156" s="15">
        <f t="shared" si="19"/>
        <v>24.75</v>
      </c>
      <c r="G156" s="28">
        <f t="shared" si="20"/>
        <v>24</v>
      </c>
      <c r="H156" s="9">
        <v>1</v>
      </c>
      <c r="I156" s="7">
        <v>2</v>
      </c>
      <c r="J156" s="9">
        <f t="shared" si="21"/>
        <v>27</v>
      </c>
      <c r="K156" s="7">
        <f t="shared" si="18"/>
        <v>25.5</v>
      </c>
      <c r="L156" s="6">
        <f t="shared" si="22"/>
        <v>25</v>
      </c>
      <c r="M156" s="2">
        <v>1</v>
      </c>
      <c r="N156" s="58">
        <f t="shared" si="23"/>
        <v>9</v>
      </c>
      <c r="O156" s="2">
        <f t="shared" si="24"/>
        <v>3</v>
      </c>
      <c r="P156" s="2">
        <v>1</v>
      </c>
      <c r="Q156" s="2">
        <f t="shared" si="25"/>
        <v>1</v>
      </c>
      <c r="R156" s="2">
        <f t="shared" si="26"/>
        <v>2</v>
      </c>
      <c r="S156" s="7"/>
    </row>
    <row r="157" spans="1:19" ht="33" customHeight="1">
      <c r="A157" s="22">
        <v>153</v>
      </c>
      <c r="B157" s="22" t="s">
        <v>145</v>
      </c>
      <c r="C157" s="11">
        <v>109</v>
      </c>
      <c r="D157" s="18">
        <v>13</v>
      </c>
      <c r="E157" s="6">
        <v>13</v>
      </c>
      <c r="F157" s="15">
        <f t="shared" si="19"/>
        <v>21.45</v>
      </c>
      <c r="G157" s="28">
        <f t="shared" si="20"/>
        <v>21</v>
      </c>
      <c r="H157" s="9" t="s">
        <v>188</v>
      </c>
      <c r="I157" s="7">
        <v>1</v>
      </c>
      <c r="J157" s="9">
        <v>11</v>
      </c>
      <c r="K157" s="7">
        <f t="shared" si="18"/>
        <v>22.099999999999998</v>
      </c>
      <c r="L157" s="6">
        <f t="shared" si="22"/>
        <v>22</v>
      </c>
      <c r="M157" s="2">
        <v>1</v>
      </c>
      <c r="N157" s="58">
        <f t="shared" si="23"/>
        <v>8</v>
      </c>
      <c r="O157" s="2">
        <f t="shared" si="24"/>
        <v>3</v>
      </c>
      <c r="P157" s="2">
        <v>1</v>
      </c>
      <c r="Q157" s="2">
        <f t="shared" si="25"/>
        <v>1</v>
      </c>
      <c r="R157" s="2">
        <f t="shared" si="26"/>
        <v>2</v>
      </c>
      <c r="S157" s="7"/>
    </row>
    <row r="158" spans="1:19" ht="42.6" customHeight="1">
      <c r="A158" s="22">
        <v>154</v>
      </c>
      <c r="B158" s="22" t="s">
        <v>146</v>
      </c>
      <c r="C158" s="11">
        <v>44</v>
      </c>
      <c r="D158" s="18">
        <v>12</v>
      </c>
      <c r="E158" s="6">
        <v>12</v>
      </c>
      <c r="F158" s="15">
        <f t="shared" si="19"/>
        <v>19.799999999999997</v>
      </c>
      <c r="G158" s="28">
        <f t="shared" si="20"/>
        <v>19</v>
      </c>
      <c r="H158" s="9"/>
      <c r="I158" s="7">
        <v>1</v>
      </c>
      <c r="J158" s="9">
        <f t="shared" si="21"/>
        <v>20</v>
      </c>
      <c r="K158" s="7">
        <f t="shared" si="18"/>
        <v>20.399999999999999</v>
      </c>
      <c r="L158" s="6">
        <f t="shared" si="22"/>
        <v>20</v>
      </c>
      <c r="M158" s="2">
        <v>1</v>
      </c>
      <c r="N158" s="58">
        <f t="shared" si="23"/>
        <v>8</v>
      </c>
      <c r="O158" s="2">
        <f t="shared" si="24"/>
        <v>3</v>
      </c>
      <c r="P158" s="2">
        <v>1</v>
      </c>
      <c r="Q158" s="2">
        <f t="shared" si="25"/>
        <v>1</v>
      </c>
      <c r="R158" s="2">
        <f t="shared" si="26"/>
        <v>2</v>
      </c>
      <c r="S158" s="7"/>
    </row>
    <row r="159" spans="1:19" ht="39.6" customHeight="1">
      <c r="A159" s="22">
        <v>155</v>
      </c>
      <c r="B159" s="22" t="s">
        <v>147</v>
      </c>
      <c r="C159" s="11">
        <v>302</v>
      </c>
      <c r="D159" s="18">
        <v>23</v>
      </c>
      <c r="E159" s="6">
        <v>25</v>
      </c>
      <c r="F159" s="15">
        <f t="shared" si="19"/>
        <v>37.949999999999996</v>
      </c>
      <c r="G159" s="28">
        <f t="shared" si="20"/>
        <v>37</v>
      </c>
      <c r="H159" s="9"/>
      <c r="I159" s="7"/>
      <c r="J159" s="9">
        <f t="shared" si="21"/>
        <v>37</v>
      </c>
      <c r="K159" s="7">
        <f t="shared" si="18"/>
        <v>39.1</v>
      </c>
      <c r="L159" s="6">
        <f t="shared" si="22"/>
        <v>39</v>
      </c>
      <c r="M159" s="2">
        <v>1</v>
      </c>
      <c r="N159" s="58">
        <f t="shared" si="23"/>
        <v>14</v>
      </c>
      <c r="O159" s="2">
        <f t="shared" si="24"/>
        <v>5</v>
      </c>
      <c r="P159" s="2">
        <v>1</v>
      </c>
      <c r="Q159" s="2">
        <f t="shared" si="25"/>
        <v>2</v>
      </c>
      <c r="R159" s="2">
        <f t="shared" si="26"/>
        <v>3</v>
      </c>
      <c r="S159" s="7"/>
    </row>
    <row r="160" spans="1:19" ht="28.9" customHeight="1">
      <c r="A160" s="22">
        <v>156</v>
      </c>
      <c r="B160" s="22" t="s">
        <v>148</v>
      </c>
      <c r="C160" s="11">
        <v>45</v>
      </c>
      <c r="D160" s="18">
        <v>11</v>
      </c>
      <c r="E160" s="6">
        <v>12</v>
      </c>
      <c r="F160" s="15">
        <f t="shared" si="19"/>
        <v>18.149999999999999</v>
      </c>
      <c r="G160" s="28">
        <f t="shared" si="20"/>
        <v>18</v>
      </c>
      <c r="H160" s="9"/>
      <c r="I160" s="7"/>
      <c r="J160" s="9">
        <f t="shared" si="21"/>
        <v>18</v>
      </c>
      <c r="K160" s="7">
        <f t="shared" si="18"/>
        <v>18.7</v>
      </c>
      <c r="L160" s="6">
        <f t="shared" si="22"/>
        <v>18</v>
      </c>
      <c r="M160" s="2">
        <v>1</v>
      </c>
      <c r="N160" s="58">
        <f t="shared" si="23"/>
        <v>7</v>
      </c>
      <c r="O160" s="2">
        <f t="shared" si="24"/>
        <v>3</v>
      </c>
      <c r="P160" s="2">
        <v>1</v>
      </c>
      <c r="Q160" s="2">
        <f t="shared" si="25"/>
        <v>1</v>
      </c>
      <c r="R160" s="2">
        <f t="shared" si="26"/>
        <v>2</v>
      </c>
      <c r="S160" s="7"/>
    </row>
    <row r="161" spans="1:20" ht="26.45" customHeight="1">
      <c r="A161" s="22">
        <v>157</v>
      </c>
      <c r="B161" s="22" t="s">
        <v>149</v>
      </c>
      <c r="C161" s="11">
        <v>81</v>
      </c>
      <c r="D161" s="18">
        <v>11</v>
      </c>
      <c r="E161" s="6">
        <v>12</v>
      </c>
      <c r="F161" s="15">
        <f t="shared" si="19"/>
        <v>18.149999999999999</v>
      </c>
      <c r="G161" s="28">
        <f t="shared" si="20"/>
        <v>18</v>
      </c>
      <c r="H161" s="9" t="s">
        <v>188</v>
      </c>
      <c r="I161" s="7"/>
      <c r="J161" s="9">
        <v>9</v>
      </c>
      <c r="K161" s="7">
        <f t="shared" si="18"/>
        <v>18.7</v>
      </c>
      <c r="L161" s="6">
        <f t="shared" si="22"/>
        <v>18</v>
      </c>
      <c r="M161" s="2">
        <v>1</v>
      </c>
      <c r="N161" s="58">
        <f t="shared" si="23"/>
        <v>7</v>
      </c>
      <c r="O161" s="2">
        <f t="shared" si="24"/>
        <v>3</v>
      </c>
      <c r="P161" s="2">
        <v>1</v>
      </c>
      <c r="Q161" s="2">
        <f t="shared" si="25"/>
        <v>1</v>
      </c>
      <c r="R161" s="2">
        <f t="shared" si="26"/>
        <v>2</v>
      </c>
      <c r="S161" s="7"/>
    </row>
    <row r="162" spans="1:20" ht="27" customHeight="1">
      <c r="A162" s="22">
        <v>158</v>
      </c>
      <c r="B162" s="22" t="s">
        <v>150</v>
      </c>
      <c r="C162" s="11">
        <v>88</v>
      </c>
      <c r="D162" s="18">
        <v>11</v>
      </c>
      <c r="E162" s="6">
        <v>12</v>
      </c>
      <c r="F162" s="15">
        <f t="shared" si="19"/>
        <v>18.149999999999999</v>
      </c>
      <c r="G162" s="28">
        <f t="shared" si="20"/>
        <v>18</v>
      </c>
      <c r="H162" s="9" t="s">
        <v>188</v>
      </c>
      <c r="I162" s="7"/>
      <c r="J162" s="9">
        <v>9</v>
      </c>
      <c r="K162" s="7">
        <f t="shared" si="18"/>
        <v>18.7</v>
      </c>
      <c r="L162" s="6">
        <f t="shared" si="22"/>
        <v>18</v>
      </c>
      <c r="M162" s="2">
        <v>1</v>
      </c>
      <c r="N162" s="58">
        <f t="shared" si="23"/>
        <v>7</v>
      </c>
      <c r="O162" s="2">
        <f t="shared" si="24"/>
        <v>3</v>
      </c>
      <c r="P162" s="2">
        <v>1</v>
      </c>
      <c r="Q162" s="2">
        <f t="shared" si="25"/>
        <v>1</v>
      </c>
      <c r="R162" s="2">
        <f t="shared" si="26"/>
        <v>2</v>
      </c>
      <c r="S162" s="7"/>
    </row>
    <row r="163" spans="1:20" ht="33" customHeight="1">
      <c r="A163" s="22">
        <v>159</v>
      </c>
      <c r="B163" s="22" t="s">
        <v>151</v>
      </c>
      <c r="C163" s="11">
        <v>62</v>
      </c>
      <c r="D163" s="18">
        <v>11</v>
      </c>
      <c r="E163" s="6">
        <v>12</v>
      </c>
      <c r="F163" s="15">
        <f t="shared" si="19"/>
        <v>18.149999999999999</v>
      </c>
      <c r="G163" s="28">
        <f t="shared" si="20"/>
        <v>18</v>
      </c>
      <c r="H163" s="9" t="s">
        <v>188</v>
      </c>
      <c r="I163" s="7"/>
      <c r="J163" s="9">
        <v>9</v>
      </c>
      <c r="K163" s="7">
        <f t="shared" si="18"/>
        <v>18.7</v>
      </c>
      <c r="L163" s="6">
        <f t="shared" si="22"/>
        <v>18</v>
      </c>
      <c r="M163" s="2">
        <v>1</v>
      </c>
      <c r="N163" s="58">
        <f t="shared" si="23"/>
        <v>7</v>
      </c>
      <c r="O163" s="2">
        <f t="shared" si="24"/>
        <v>3</v>
      </c>
      <c r="P163" s="2">
        <v>1</v>
      </c>
      <c r="Q163" s="2">
        <f t="shared" si="25"/>
        <v>1</v>
      </c>
      <c r="R163" s="2">
        <f t="shared" si="26"/>
        <v>2</v>
      </c>
      <c r="S163" s="7"/>
    </row>
    <row r="164" spans="1:20" ht="33" customHeight="1">
      <c r="A164" s="22">
        <v>160</v>
      </c>
      <c r="B164" s="22" t="s">
        <v>152</v>
      </c>
      <c r="C164" s="11">
        <v>57</v>
      </c>
      <c r="D164" s="18">
        <v>11</v>
      </c>
      <c r="E164" s="6">
        <v>12</v>
      </c>
      <c r="F164" s="15">
        <f t="shared" si="19"/>
        <v>18.149999999999999</v>
      </c>
      <c r="G164" s="28">
        <f t="shared" si="20"/>
        <v>18</v>
      </c>
      <c r="H164" s="9" t="s">
        <v>188</v>
      </c>
      <c r="I164" s="7"/>
      <c r="J164" s="9">
        <v>9</v>
      </c>
      <c r="K164" s="7">
        <f t="shared" si="18"/>
        <v>18.7</v>
      </c>
      <c r="L164" s="6">
        <f t="shared" si="22"/>
        <v>18</v>
      </c>
      <c r="M164" s="2">
        <v>1</v>
      </c>
      <c r="N164" s="58">
        <f t="shared" si="23"/>
        <v>7</v>
      </c>
      <c r="O164" s="2">
        <f t="shared" si="24"/>
        <v>3</v>
      </c>
      <c r="P164" s="2">
        <v>1</v>
      </c>
      <c r="Q164" s="2">
        <f t="shared" si="25"/>
        <v>1</v>
      </c>
      <c r="R164" s="2">
        <f t="shared" si="26"/>
        <v>2</v>
      </c>
      <c r="S164" s="7"/>
      <c r="T164" t="s">
        <v>195</v>
      </c>
    </row>
    <row r="165" spans="1:20" ht="27" customHeight="1">
      <c r="A165" s="22">
        <v>161</v>
      </c>
      <c r="B165" s="22" t="s">
        <v>153</v>
      </c>
      <c r="C165" s="11">
        <v>397</v>
      </c>
      <c r="D165" s="18">
        <v>27</v>
      </c>
      <c r="E165" s="6">
        <v>30</v>
      </c>
      <c r="F165" s="15">
        <f t="shared" si="19"/>
        <v>44.55</v>
      </c>
      <c r="G165" s="28">
        <f t="shared" si="20"/>
        <v>44</v>
      </c>
      <c r="H165" s="9"/>
      <c r="I165" s="7"/>
      <c r="J165" s="9">
        <f t="shared" si="21"/>
        <v>44</v>
      </c>
      <c r="K165" s="7">
        <f t="shared" si="18"/>
        <v>45.9</v>
      </c>
      <c r="L165" s="6">
        <f t="shared" si="22"/>
        <v>45</v>
      </c>
      <c r="M165" s="2">
        <v>1</v>
      </c>
      <c r="N165" s="58">
        <f t="shared" si="23"/>
        <v>17</v>
      </c>
      <c r="O165" s="2">
        <f t="shared" si="24"/>
        <v>6</v>
      </c>
      <c r="P165" s="2">
        <v>1</v>
      </c>
      <c r="Q165" s="2">
        <f t="shared" si="25"/>
        <v>2</v>
      </c>
      <c r="R165" s="2">
        <f t="shared" si="26"/>
        <v>3</v>
      </c>
      <c r="S165" s="7"/>
    </row>
    <row r="166" spans="1:20" ht="34.15" customHeight="1">
      <c r="A166" s="22">
        <v>162</v>
      </c>
      <c r="B166" s="22" t="s">
        <v>154</v>
      </c>
      <c r="C166" s="11">
        <v>66</v>
      </c>
      <c r="D166" s="18">
        <v>11</v>
      </c>
      <c r="E166" s="6">
        <v>12</v>
      </c>
      <c r="F166" s="15">
        <f t="shared" si="19"/>
        <v>18.149999999999999</v>
      </c>
      <c r="G166" s="28">
        <f t="shared" si="20"/>
        <v>18</v>
      </c>
      <c r="H166" s="9">
        <v>1</v>
      </c>
      <c r="I166" s="7"/>
      <c r="J166" s="9">
        <f t="shared" si="21"/>
        <v>19</v>
      </c>
      <c r="K166" s="7">
        <f t="shared" si="18"/>
        <v>18.7</v>
      </c>
      <c r="L166" s="6">
        <f t="shared" si="22"/>
        <v>18</v>
      </c>
      <c r="M166" s="2">
        <v>1</v>
      </c>
      <c r="N166" s="58">
        <f t="shared" si="23"/>
        <v>7</v>
      </c>
      <c r="O166" s="2">
        <f t="shared" si="24"/>
        <v>3</v>
      </c>
      <c r="P166" s="2">
        <v>1</v>
      </c>
      <c r="Q166" s="2">
        <f t="shared" si="25"/>
        <v>1</v>
      </c>
      <c r="R166" s="2">
        <f t="shared" si="26"/>
        <v>2</v>
      </c>
      <c r="S166" s="7"/>
    </row>
    <row r="167" spans="1:20" ht="33" customHeight="1">
      <c r="A167" s="22">
        <v>163</v>
      </c>
      <c r="B167" s="22" t="s">
        <v>155</v>
      </c>
      <c r="C167" s="11">
        <v>57</v>
      </c>
      <c r="D167" s="18">
        <v>12</v>
      </c>
      <c r="E167" s="6">
        <v>12</v>
      </c>
      <c r="F167" s="15">
        <f t="shared" si="19"/>
        <v>19.799999999999997</v>
      </c>
      <c r="G167" s="28">
        <f t="shared" si="20"/>
        <v>19</v>
      </c>
      <c r="H167" s="9">
        <v>1</v>
      </c>
      <c r="I167" s="7">
        <v>1</v>
      </c>
      <c r="J167" s="9">
        <f t="shared" si="21"/>
        <v>21</v>
      </c>
      <c r="K167" s="7">
        <f t="shared" si="18"/>
        <v>20.399999999999999</v>
      </c>
      <c r="L167" s="6">
        <f t="shared" si="22"/>
        <v>20</v>
      </c>
      <c r="M167" s="2">
        <v>1</v>
      </c>
      <c r="N167" s="58">
        <f t="shared" si="23"/>
        <v>8</v>
      </c>
      <c r="O167" s="2">
        <f t="shared" si="24"/>
        <v>3</v>
      </c>
      <c r="P167" s="2">
        <v>1</v>
      </c>
      <c r="Q167" s="2">
        <f t="shared" si="25"/>
        <v>1</v>
      </c>
      <c r="R167" s="2">
        <f t="shared" si="26"/>
        <v>2</v>
      </c>
      <c r="S167" s="7"/>
    </row>
    <row r="168" spans="1:20" ht="33" customHeight="1">
      <c r="A168" s="22">
        <v>164</v>
      </c>
      <c r="B168" s="22" t="s">
        <v>156</v>
      </c>
      <c r="C168" s="11">
        <v>67</v>
      </c>
      <c r="D168" s="18">
        <v>11</v>
      </c>
      <c r="E168" s="6">
        <v>12</v>
      </c>
      <c r="F168" s="15">
        <f t="shared" si="19"/>
        <v>18.149999999999999</v>
      </c>
      <c r="G168" s="28">
        <f t="shared" si="20"/>
        <v>18</v>
      </c>
      <c r="H168" s="9" t="s">
        <v>188</v>
      </c>
      <c r="I168" s="7"/>
      <c r="J168" s="9">
        <v>9</v>
      </c>
      <c r="K168" s="7">
        <f t="shared" si="18"/>
        <v>18.7</v>
      </c>
      <c r="L168" s="6">
        <f t="shared" si="22"/>
        <v>18</v>
      </c>
      <c r="M168" s="2">
        <v>1</v>
      </c>
      <c r="N168" s="58">
        <f t="shared" si="23"/>
        <v>7</v>
      </c>
      <c r="O168" s="2">
        <f t="shared" si="24"/>
        <v>3</v>
      </c>
      <c r="P168" s="2">
        <v>1</v>
      </c>
      <c r="Q168" s="2">
        <f t="shared" si="25"/>
        <v>1</v>
      </c>
      <c r="R168" s="2">
        <f t="shared" si="26"/>
        <v>2</v>
      </c>
      <c r="S168" s="7"/>
    </row>
    <row r="169" spans="1:20" ht="34.15" customHeight="1">
      <c r="A169" s="22">
        <v>165</v>
      </c>
      <c r="B169" s="22" t="s">
        <v>157</v>
      </c>
      <c r="C169" s="11">
        <v>43</v>
      </c>
      <c r="D169" s="18">
        <v>11</v>
      </c>
      <c r="E169" s="6">
        <v>12</v>
      </c>
      <c r="F169" s="15">
        <f t="shared" si="19"/>
        <v>18.149999999999999</v>
      </c>
      <c r="G169" s="28">
        <f t="shared" si="20"/>
        <v>18</v>
      </c>
      <c r="H169" s="9"/>
      <c r="I169" s="7">
        <v>1</v>
      </c>
      <c r="J169" s="9">
        <f t="shared" si="21"/>
        <v>19</v>
      </c>
      <c r="K169" s="7">
        <f t="shared" si="18"/>
        <v>18.7</v>
      </c>
      <c r="L169" s="6">
        <f t="shared" si="22"/>
        <v>18</v>
      </c>
      <c r="M169" s="2">
        <v>1</v>
      </c>
      <c r="N169" s="58">
        <f t="shared" si="23"/>
        <v>7</v>
      </c>
      <c r="O169" s="2">
        <f t="shared" si="24"/>
        <v>3</v>
      </c>
      <c r="P169" s="2">
        <v>1</v>
      </c>
      <c r="Q169" s="2">
        <f t="shared" si="25"/>
        <v>1</v>
      </c>
      <c r="R169" s="2">
        <f t="shared" si="26"/>
        <v>2</v>
      </c>
      <c r="S169" s="7"/>
    </row>
    <row r="170" spans="1:20" ht="30" customHeight="1">
      <c r="A170" s="22">
        <v>166</v>
      </c>
      <c r="B170" s="22" t="s">
        <v>158</v>
      </c>
      <c r="C170" s="11">
        <v>124</v>
      </c>
      <c r="D170" s="18">
        <v>11</v>
      </c>
      <c r="E170" s="6">
        <v>12</v>
      </c>
      <c r="F170" s="15">
        <f t="shared" si="19"/>
        <v>18.149999999999999</v>
      </c>
      <c r="G170" s="28">
        <f t="shared" si="20"/>
        <v>18</v>
      </c>
      <c r="H170" s="9">
        <v>1</v>
      </c>
      <c r="I170" s="7"/>
      <c r="J170" s="9">
        <f t="shared" si="21"/>
        <v>19</v>
      </c>
      <c r="K170" s="7">
        <f t="shared" si="18"/>
        <v>18.7</v>
      </c>
      <c r="L170" s="6">
        <f t="shared" si="22"/>
        <v>18</v>
      </c>
      <c r="M170" s="2">
        <v>1</v>
      </c>
      <c r="N170" s="58">
        <f t="shared" si="23"/>
        <v>7</v>
      </c>
      <c r="O170" s="2">
        <f t="shared" si="24"/>
        <v>3</v>
      </c>
      <c r="P170" s="2">
        <v>1</v>
      </c>
      <c r="Q170" s="2">
        <f t="shared" si="25"/>
        <v>1</v>
      </c>
      <c r="R170" s="2">
        <f t="shared" si="26"/>
        <v>2</v>
      </c>
      <c r="S170" s="7"/>
    </row>
    <row r="171" spans="1:20" ht="33" customHeight="1">
      <c r="A171" s="22">
        <v>167</v>
      </c>
      <c r="B171" s="22" t="s">
        <v>159</v>
      </c>
      <c r="C171" s="11">
        <v>67</v>
      </c>
      <c r="D171" s="18">
        <v>11</v>
      </c>
      <c r="E171" s="6">
        <v>12</v>
      </c>
      <c r="F171" s="15">
        <f t="shared" si="19"/>
        <v>18.149999999999999</v>
      </c>
      <c r="G171" s="28">
        <f t="shared" si="20"/>
        <v>18</v>
      </c>
      <c r="H171" s="9" t="s">
        <v>188</v>
      </c>
      <c r="I171" s="7"/>
      <c r="J171" s="9">
        <v>9</v>
      </c>
      <c r="K171" s="7">
        <f t="shared" si="18"/>
        <v>18.7</v>
      </c>
      <c r="L171" s="6">
        <f t="shared" si="22"/>
        <v>18</v>
      </c>
      <c r="M171" s="2">
        <v>1</v>
      </c>
      <c r="N171" s="58">
        <f t="shared" si="23"/>
        <v>7</v>
      </c>
      <c r="O171" s="2">
        <f t="shared" si="24"/>
        <v>3</v>
      </c>
      <c r="P171" s="2">
        <v>1</v>
      </c>
      <c r="Q171" s="2">
        <f t="shared" si="25"/>
        <v>1</v>
      </c>
      <c r="R171" s="2">
        <f t="shared" si="26"/>
        <v>2</v>
      </c>
      <c r="S171" s="7"/>
    </row>
    <row r="172" spans="1:20" ht="33" customHeight="1">
      <c r="A172" s="22">
        <v>168</v>
      </c>
      <c r="B172" s="22" t="s">
        <v>160</v>
      </c>
      <c r="C172" s="11">
        <v>47</v>
      </c>
      <c r="D172" s="18">
        <v>11</v>
      </c>
      <c r="E172" s="6">
        <v>12</v>
      </c>
      <c r="F172" s="15">
        <f t="shared" si="19"/>
        <v>18.149999999999999</v>
      </c>
      <c r="G172" s="28">
        <f t="shared" si="20"/>
        <v>18</v>
      </c>
      <c r="H172" s="9"/>
      <c r="I172" s="7"/>
      <c r="J172" s="9">
        <f t="shared" si="21"/>
        <v>18</v>
      </c>
      <c r="K172" s="7">
        <f t="shared" si="18"/>
        <v>18.7</v>
      </c>
      <c r="L172" s="6">
        <f t="shared" si="22"/>
        <v>18</v>
      </c>
      <c r="M172" s="2">
        <v>1</v>
      </c>
      <c r="N172" s="58">
        <f t="shared" si="23"/>
        <v>7</v>
      </c>
      <c r="O172" s="2">
        <f t="shared" si="24"/>
        <v>3</v>
      </c>
      <c r="P172" s="2">
        <v>1</v>
      </c>
      <c r="Q172" s="2">
        <f t="shared" si="25"/>
        <v>1</v>
      </c>
      <c r="R172" s="2">
        <f t="shared" si="26"/>
        <v>2</v>
      </c>
      <c r="S172" s="7"/>
    </row>
    <row r="173" spans="1:20" ht="25.15" customHeight="1">
      <c r="A173" s="22">
        <v>169</v>
      </c>
      <c r="B173" s="22" t="s">
        <v>161</v>
      </c>
      <c r="C173" s="11">
        <v>49</v>
      </c>
      <c r="D173" s="18">
        <v>11</v>
      </c>
      <c r="E173" s="6">
        <v>12</v>
      </c>
      <c r="F173" s="15">
        <f t="shared" si="19"/>
        <v>18.149999999999999</v>
      </c>
      <c r="G173" s="28">
        <f t="shared" si="20"/>
        <v>18</v>
      </c>
      <c r="H173" s="9"/>
      <c r="I173" s="7">
        <v>1</v>
      </c>
      <c r="J173" s="9">
        <f t="shared" si="21"/>
        <v>19</v>
      </c>
      <c r="K173" s="7">
        <f t="shared" si="18"/>
        <v>18.7</v>
      </c>
      <c r="L173" s="6">
        <f t="shared" si="22"/>
        <v>18</v>
      </c>
      <c r="M173" s="2">
        <v>1</v>
      </c>
      <c r="N173" s="58">
        <f t="shared" si="23"/>
        <v>7</v>
      </c>
      <c r="O173" s="2">
        <f t="shared" si="24"/>
        <v>3</v>
      </c>
      <c r="P173" s="2">
        <v>1</v>
      </c>
      <c r="Q173" s="2">
        <f t="shared" si="25"/>
        <v>1</v>
      </c>
      <c r="R173" s="2">
        <f t="shared" si="26"/>
        <v>2</v>
      </c>
      <c r="S173" s="7"/>
    </row>
    <row r="174" spans="1:20" ht="34.9" customHeight="1">
      <c r="A174" s="22">
        <v>170</v>
      </c>
      <c r="B174" s="22" t="s">
        <v>162</v>
      </c>
      <c r="C174" s="11">
        <v>62</v>
      </c>
      <c r="D174" s="18">
        <v>12</v>
      </c>
      <c r="E174" s="6">
        <v>12</v>
      </c>
      <c r="F174" s="15">
        <f t="shared" si="19"/>
        <v>19.799999999999997</v>
      </c>
      <c r="G174" s="28">
        <f t="shared" si="20"/>
        <v>19</v>
      </c>
      <c r="H174" s="9">
        <v>1</v>
      </c>
      <c r="I174" s="7"/>
      <c r="J174" s="9">
        <f t="shared" si="21"/>
        <v>20</v>
      </c>
      <c r="K174" s="7">
        <f t="shared" si="18"/>
        <v>20.399999999999999</v>
      </c>
      <c r="L174" s="6">
        <f t="shared" si="22"/>
        <v>20</v>
      </c>
      <c r="M174" s="2">
        <v>1</v>
      </c>
      <c r="N174" s="58">
        <f t="shared" si="23"/>
        <v>8</v>
      </c>
      <c r="O174" s="2">
        <f t="shared" si="24"/>
        <v>3</v>
      </c>
      <c r="P174" s="2">
        <v>1</v>
      </c>
      <c r="Q174" s="2">
        <f t="shared" si="25"/>
        <v>1</v>
      </c>
      <c r="R174" s="2">
        <f t="shared" si="26"/>
        <v>2</v>
      </c>
      <c r="S174" s="7"/>
    </row>
    <row r="175" spans="1:20" ht="33" customHeight="1">
      <c r="A175" s="22">
        <v>171</v>
      </c>
      <c r="B175" s="22" t="s">
        <v>163</v>
      </c>
      <c r="C175" s="11">
        <v>93</v>
      </c>
      <c r="D175" s="18">
        <v>11</v>
      </c>
      <c r="E175" s="6">
        <v>12</v>
      </c>
      <c r="F175" s="15">
        <f t="shared" si="19"/>
        <v>18.149999999999999</v>
      </c>
      <c r="G175" s="28">
        <f t="shared" si="20"/>
        <v>18</v>
      </c>
      <c r="H175" s="9" t="s">
        <v>188</v>
      </c>
      <c r="I175" s="7"/>
      <c r="J175" s="9">
        <v>9</v>
      </c>
      <c r="K175" s="7">
        <f t="shared" si="18"/>
        <v>18.7</v>
      </c>
      <c r="L175" s="6">
        <f t="shared" si="22"/>
        <v>18</v>
      </c>
      <c r="M175" s="2">
        <v>1</v>
      </c>
      <c r="N175" s="58">
        <f t="shared" si="23"/>
        <v>7</v>
      </c>
      <c r="O175" s="2">
        <f t="shared" si="24"/>
        <v>3</v>
      </c>
      <c r="P175" s="2">
        <v>1</v>
      </c>
      <c r="Q175" s="2">
        <f t="shared" si="25"/>
        <v>1</v>
      </c>
      <c r="R175" s="2">
        <f t="shared" si="26"/>
        <v>2</v>
      </c>
      <c r="S175" s="7"/>
    </row>
    <row r="176" spans="1:20" ht="28.15" customHeight="1">
      <c r="A176" s="22">
        <v>172</v>
      </c>
      <c r="B176" s="22" t="s">
        <v>164</v>
      </c>
      <c r="C176" s="11">
        <v>157</v>
      </c>
      <c r="D176" s="18">
        <v>15</v>
      </c>
      <c r="E176" s="6">
        <v>15</v>
      </c>
      <c r="F176" s="15">
        <f t="shared" si="19"/>
        <v>24.75</v>
      </c>
      <c r="G176" s="28">
        <f t="shared" si="20"/>
        <v>24</v>
      </c>
      <c r="H176" s="9">
        <v>1</v>
      </c>
      <c r="I176" s="7"/>
      <c r="J176" s="9">
        <f t="shared" si="21"/>
        <v>25</v>
      </c>
      <c r="K176" s="7">
        <f t="shared" si="18"/>
        <v>25.5</v>
      </c>
      <c r="L176" s="6">
        <v>13</v>
      </c>
      <c r="M176" s="2">
        <v>1</v>
      </c>
      <c r="N176" s="58">
        <f t="shared" si="23"/>
        <v>9</v>
      </c>
      <c r="O176" s="2">
        <f t="shared" si="24"/>
        <v>3</v>
      </c>
      <c r="P176" s="2">
        <v>1</v>
      </c>
      <c r="Q176" s="2">
        <f t="shared" si="25"/>
        <v>1</v>
      </c>
      <c r="R176" s="2">
        <f t="shared" si="26"/>
        <v>2</v>
      </c>
      <c r="S176" s="7"/>
    </row>
    <row r="177" spans="1:19" ht="33" customHeight="1">
      <c r="A177" s="22">
        <v>173</v>
      </c>
      <c r="B177" s="22" t="s">
        <v>165</v>
      </c>
      <c r="C177" s="11">
        <v>240</v>
      </c>
      <c r="D177" s="18">
        <v>20</v>
      </c>
      <c r="E177" s="6">
        <v>21</v>
      </c>
      <c r="F177" s="15">
        <f t="shared" si="19"/>
        <v>33</v>
      </c>
      <c r="G177" s="28">
        <f t="shared" si="20"/>
        <v>33</v>
      </c>
      <c r="H177" s="9"/>
      <c r="I177" s="7"/>
      <c r="J177" s="9">
        <f t="shared" si="21"/>
        <v>33</v>
      </c>
      <c r="K177" s="7">
        <f t="shared" si="18"/>
        <v>34</v>
      </c>
      <c r="L177" s="6">
        <f t="shared" si="22"/>
        <v>34</v>
      </c>
      <c r="M177" s="2">
        <v>1</v>
      </c>
      <c r="N177" s="58">
        <f t="shared" si="23"/>
        <v>12</v>
      </c>
      <c r="O177" s="2">
        <f t="shared" si="24"/>
        <v>4</v>
      </c>
      <c r="P177" s="2">
        <v>1</v>
      </c>
      <c r="Q177" s="2">
        <f t="shared" si="25"/>
        <v>1</v>
      </c>
      <c r="R177" s="2">
        <f t="shared" si="26"/>
        <v>2</v>
      </c>
      <c r="S177" s="7"/>
    </row>
    <row r="178" spans="1:19" ht="33" customHeight="1">
      <c r="A178" s="22">
        <v>174</v>
      </c>
      <c r="B178" s="22" t="s">
        <v>166</v>
      </c>
      <c r="C178" s="11">
        <v>73</v>
      </c>
      <c r="D178" s="18">
        <v>11</v>
      </c>
      <c r="E178" s="6">
        <v>12</v>
      </c>
      <c r="F178" s="15">
        <f t="shared" si="19"/>
        <v>18.149999999999999</v>
      </c>
      <c r="G178" s="28">
        <f t="shared" si="20"/>
        <v>18</v>
      </c>
      <c r="H178" s="9" t="s">
        <v>188</v>
      </c>
      <c r="I178" s="7"/>
      <c r="J178" s="9">
        <v>9</v>
      </c>
      <c r="K178" s="7">
        <f t="shared" si="18"/>
        <v>18.7</v>
      </c>
      <c r="L178" s="6">
        <f t="shared" si="22"/>
        <v>18</v>
      </c>
      <c r="M178" s="2">
        <v>1</v>
      </c>
      <c r="N178" s="58">
        <f t="shared" si="23"/>
        <v>7</v>
      </c>
      <c r="O178" s="2">
        <f t="shared" si="24"/>
        <v>3</v>
      </c>
      <c r="P178" s="2">
        <v>1</v>
      </c>
      <c r="Q178" s="2">
        <f t="shared" si="25"/>
        <v>1</v>
      </c>
      <c r="R178" s="2">
        <f t="shared" si="26"/>
        <v>2</v>
      </c>
      <c r="S178" s="7"/>
    </row>
    <row r="179" spans="1:19" ht="30" customHeight="1" thickBot="1">
      <c r="A179" s="22">
        <v>175</v>
      </c>
      <c r="B179" s="22" t="s">
        <v>167</v>
      </c>
      <c r="C179" s="11">
        <v>52</v>
      </c>
      <c r="D179" s="18">
        <v>11</v>
      </c>
      <c r="E179" s="6">
        <v>12</v>
      </c>
      <c r="F179" s="16">
        <f>D179*1.65</f>
        <v>18.149999999999999</v>
      </c>
      <c r="G179" s="29">
        <f t="shared" si="20"/>
        <v>18</v>
      </c>
      <c r="H179" s="10" t="s">
        <v>188</v>
      </c>
      <c r="I179" s="24"/>
      <c r="J179" s="10">
        <v>9</v>
      </c>
      <c r="K179" s="7">
        <f t="shared" si="18"/>
        <v>18.7</v>
      </c>
      <c r="L179" s="6">
        <f t="shared" si="22"/>
        <v>18</v>
      </c>
      <c r="M179" s="2">
        <v>1</v>
      </c>
      <c r="N179" s="58">
        <f t="shared" si="23"/>
        <v>7</v>
      </c>
      <c r="O179" s="2">
        <f t="shared" si="24"/>
        <v>3</v>
      </c>
      <c r="P179" s="2">
        <v>1</v>
      </c>
      <c r="Q179" s="2">
        <f t="shared" si="25"/>
        <v>1</v>
      </c>
      <c r="R179" s="2">
        <f t="shared" si="26"/>
        <v>2</v>
      </c>
      <c r="S179" s="7"/>
    </row>
    <row r="180" spans="1:19">
      <c r="A180" s="35"/>
      <c r="B180" s="33" t="s">
        <v>175</v>
      </c>
      <c r="C180" s="34">
        <f>SUM(C4:C179)</f>
        <v>64849</v>
      </c>
      <c r="D180" s="34">
        <f>SUM(D4:D179)</f>
        <v>4832</v>
      </c>
      <c r="E180" s="34">
        <f>SUM(E4:E179)</f>
        <v>5092</v>
      </c>
      <c r="F180" s="8">
        <f>SUM(F4:F179)</f>
        <v>7972.7999999999893</v>
      </c>
      <c r="G180" s="8">
        <f>SUM(G4:G179)</f>
        <v>7912</v>
      </c>
      <c r="H180" s="8">
        <v>62</v>
      </c>
      <c r="I180" s="8">
        <f t="shared" ref="I180:S180" si="27">SUM(I4:I179)</f>
        <v>53</v>
      </c>
      <c r="J180" s="8">
        <f t="shared" si="27"/>
        <v>7800</v>
      </c>
      <c r="K180" s="8">
        <f t="shared" si="27"/>
        <v>8214.3999999999905</v>
      </c>
      <c r="L180" s="8">
        <f t="shared" si="27"/>
        <v>7938</v>
      </c>
      <c r="M180" s="8">
        <f t="shared" si="27"/>
        <v>176</v>
      </c>
      <c r="N180" s="61">
        <f t="shared" si="27"/>
        <v>2967</v>
      </c>
      <c r="O180" s="8">
        <f t="shared" si="27"/>
        <v>1050</v>
      </c>
      <c r="P180" s="8">
        <f t="shared" si="27"/>
        <v>176</v>
      </c>
      <c r="Q180" s="8">
        <f t="shared" si="27"/>
        <v>310</v>
      </c>
      <c r="R180" s="8">
        <f t="shared" si="27"/>
        <v>583</v>
      </c>
      <c r="S180" s="3">
        <f t="shared" si="27"/>
        <v>0</v>
      </c>
    </row>
    <row r="181" spans="1:19" ht="64.900000000000006" hidden="1" customHeight="1">
      <c r="A181" s="35"/>
      <c r="B181" s="35"/>
      <c r="C181" s="36"/>
      <c r="D181" s="37"/>
      <c r="E181" s="3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4"/>
    </row>
    <row r="182" spans="1:19" ht="16.149999999999999" hidden="1" customHeight="1">
      <c r="A182" s="35"/>
      <c r="B182" s="35"/>
      <c r="C182" s="36"/>
      <c r="D182" s="37"/>
      <c r="E182" s="37"/>
      <c r="F182" s="27"/>
      <c r="G182" s="38"/>
      <c r="H182" s="38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4"/>
    </row>
    <row r="183" spans="1:19" ht="162.6" hidden="1" customHeight="1" thickBot="1">
      <c r="A183" s="35"/>
      <c r="B183" s="35"/>
      <c r="C183" s="36"/>
      <c r="D183" s="124" t="s">
        <v>191</v>
      </c>
      <c r="E183" s="124"/>
      <c r="F183" s="124"/>
      <c r="G183" s="124"/>
      <c r="H183" s="124"/>
      <c r="I183" s="124"/>
      <c r="J183" s="124"/>
      <c r="K183" s="27"/>
      <c r="L183" s="27"/>
      <c r="M183" s="27"/>
      <c r="N183" s="27"/>
      <c r="O183" s="27"/>
      <c r="P183" s="27"/>
      <c r="Q183" s="27"/>
      <c r="R183" s="27"/>
      <c r="S183" s="4"/>
    </row>
    <row r="184" spans="1:19" ht="16.149999999999999" hidden="1" customHeight="1">
      <c r="A184" s="35"/>
      <c r="B184" s="35"/>
      <c r="C184" s="36"/>
      <c r="D184" s="124"/>
      <c r="E184" s="124"/>
      <c r="F184" s="124"/>
      <c r="G184" s="124"/>
      <c r="H184" s="124"/>
      <c r="I184" s="124"/>
      <c r="J184" s="124"/>
      <c r="K184" s="27"/>
      <c r="L184" s="27"/>
      <c r="M184" s="27"/>
      <c r="N184" s="27"/>
      <c r="O184" s="27"/>
      <c r="P184" s="27"/>
      <c r="Q184" s="27"/>
      <c r="R184" s="27"/>
      <c r="S184" s="4"/>
    </row>
    <row r="185" spans="1:19" ht="16.149999999999999" hidden="1" customHeight="1">
      <c r="A185" s="35"/>
      <c r="B185" s="35"/>
      <c r="C185" s="36"/>
      <c r="D185" s="124"/>
      <c r="E185" s="124"/>
      <c r="F185" s="124"/>
      <c r="G185" s="124"/>
      <c r="H185" s="124"/>
      <c r="I185" s="124"/>
      <c r="J185" s="124"/>
      <c r="K185" s="27"/>
      <c r="L185" s="27"/>
      <c r="M185" s="27"/>
      <c r="N185" s="27"/>
      <c r="O185" s="27"/>
      <c r="P185" s="27"/>
      <c r="Q185" s="27"/>
      <c r="R185" s="27"/>
      <c r="S185" s="4"/>
    </row>
    <row r="186" spans="1:19" ht="16.149999999999999" hidden="1" customHeight="1">
      <c r="A186" s="35"/>
      <c r="B186" s="35"/>
      <c r="C186" s="36"/>
      <c r="D186" s="124"/>
      <c r="E186" s="124"/>
      <c r="F186" s="124"/>
      <c r="G186" s="124"/>
      <c r="H186" s="124"/>
      <c r="I186" s="124"/>
      <c r="J186" s="124"/>
      <c r="K186" s="27"/>
      <c r="L186" s="27"/>
      <c r="M186" s="27"/>
      <c r="N186" s="27"/>
      <c r="O186" s="27"/>
      <c r="P186" s="27"/>
      <c r="Q186" s="27"/>
      <c r="R186" s="27"/>
      <c r="S186" s="4"/>
    </row>
    <row r="187" spans="1:19" ht="16.149999999999999" hidden="1" customHeight="1">
      <c r="A187" s="35"/>
      <c r="B187" s="35"/>
      <c r="C187" s="36"/>
      <c r="D187" s="124"/>
      <c r="E187" s="124"/>
      <c r="F187" s="124"/>
      <c r="G187" s="124"/>
      <c r="H187" s="124"/>
      <c r="I187" s="124"/>
      <c r="J187" s="124"/>
      <c r="K187" s="27"/>
      <c r="L187" s="27"/>
      <c r="M187" s="27"/>
      <c r="N187" s="27"/>
      <c r="O187" s="27"/>
      <c r="P187" s="27"/>
      <c r="Q187" s="27"/>
      <c r="R187" s="27"/>
      <c r="S187" s="4"/>
    </row>
    <row r="188" spans="1:19" ht="16.149999999999999" hidden="1" customHeight="1">
      <c r="A188" s="35"/>
      <c r="B188" s="35"/>
      <c r="C188" s="36"/>
      <c r="D188" s="124"/>
      <c r="E188" s="124"/>
      <c r="F188" s="124"/>
      <c r="G188" s="124"/>
      <c r="H188" s="124"/>
      <c r="I188" s="124"/>
      <c r="J188" s="124"/>
      <c r="K188" s="27"/>
      <c r="L188" s="27"/>
      <c r="M188" s="27"/>
      <c r="N188" s="27"/>
      <c r="O188" s="27"/>
      <c r="P188" s="27"/>
      <c r="Q188" s="27"/>
      <c r="R188" s="27"/>
      <c r="S188" s="4"/>
    </row>
    <row r="189" spans="1:19" ht="16.149999999999999" hidden="1" customHeight="1">
      <c r="A189" s="35"/>
      <c r="B189" s="35"/>
      <c r="C189" s="36"/>
      <c r="D189" s="37"/>
      <c r="E189" s="3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4"/>
    </row>
    <row r="190" spans="1:19" ht="16.149999999999999" hidden="1" customHeight="1">
      <c r="A190" s="35"/>
      <c r="B190" s="35"/>
      <c r="C190" s="36"/>
      <c r="D190" s="37"/>
      <c r="E190" s="3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4"/>
    </row>
    <row r="191" spans="1:19" ht="16.149999999999999" hidden="1" customHeight="1">
      <c r="A191" s="35"/>
      <c r="B191" s="35"/>
      <c r="C191" s="36"/>
      <c r="D191" s="37"/>
      <c r="E191" s="3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4"/>
    </row>
    <row r="192" spans="1:19" ht="16.149999999999999" hidden="1" customHeight="1">
      <c r="A192" s="35"/>
      <c r="B192" s="35"/>
      <c r="C192" s="36"/>
      <c r="D192" s="37"/>
      <c r="E192" s="3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4"/>
    </row>
    <row r="193" spans="1:19" ht="16.149999999999999" hidden="1" customHeight="1">
      <c r="A193" s="35"/>
      <c r="B193" s="35"/>
      <c r="C193" s="36"/>
      <c r="D193" s="37"/>
      <c r="E193" s="3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4"/>
    </row>
    <row r="194" spans="1:19" ht="16.149999999999999" hidden="1" customHeight="1">
      <c r="A194" s="35"/>
      <c r="B194" s="35"/>
      <c r="C194" s="36"/>
      <c r="D194" s="37"/>
      <c r="E194" s="3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4"/>
    </row>
    <row r="195" spans="1:19" ht="16.149999999999999" hidden="1" customHeight="1">
      <c r="A195" s="35"/>
      <c r="B195" s="35"/>
      <c r="C195" s="36"/>
      <c r="D195" s="37"/>
      <c r="E195" s="3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4"/>
    </row>
    <row r="196" spans="1:19" ht="16.149999999999999" hidden="1" customHeight="1">
      <c r="A196" s="35"/>
      <c r="B196" s="35"/>
      <c r="C196" s="36"/>
      <c r="D196" s="37"/>
      <c r="E196" s="3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4"/>
    </row>
    <row r="197" spans="1:19" ht="16.149999999999999" hidden="1" customHeight="1">
      <c r="A197" s="35"/>
      <c r="B197" s="35"/>
      <c r="C197" s="36"/>
      <c r="D197" s="37"/>
      <c r="E197" s="3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4"/>
    </row>
    <row r="198" spans="1:19" ht="16.149999999999999" hidden="1" customHeight="1">
      <c r="A198" s="35"/>
      <c r="B198" s="35"/>
      <c r="C198" s="36"/>
      <c r="D198" s="37"/>
      <c r="E198" s="3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4"/>
    </row>
    <row r="199" spans="1:19" ht="16.149999999999999" hidden="1" customHeight="1">
      <c r="A199" s="35"/>
      <c r="B199" s="35"/>
      <c r="C199" s="36"/>
      <c r="D199" s="37"/>
      <c r="E199" s="3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4"/>
    </row>
    <row r="200" spans="1:19" ht="16.149999999999999" hidden="1" customHeight="1">
      <c r="A200" s="35"/>
      <c r="B200" s="35"/>
      <c r="C200" s="36"/>
      <c r="D200" s="37"/>
      <c r="E200" s="3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4"/>
    </row>
    <row r="201" spans="1:19" ht="16.149999999999999" hidden="1" customHeight="1">
      <c r="A201" s="35"/>
      <c r="B201" s="35"/>
      <c r="C201" s="36"/>
      <c r="D201" s="37"/>
      <c r="E201" s="3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4"/>
    </row>
    <row r="202" spans="1:19">
      <c r="A202" s="35"/>
      <c r="B202" s="35"/>
      <c r="C202" s="36"/>
      <c r="D202" s="37"/>
      <c r="E202" s="3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4"/>
    </row>
    <row r="203" spans="1:19">
      <c r="A203" s="35"/>
      <c r="B203" s="35"/>
      <c r="C203" s="36"/>
      <c r="D203" s="37"/>
      <c r="E203" s="3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4"/>
    </row>
    <row r="204" spans="1:19">
      <c r="A204" s="35"/>
      <c r="B204" s="35"/>
      <c r="C204" s="36"/>
      <c r="D204" s="37"/>
      <c r="E204" s="3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4"/>
    </row>
    <row r="205" spans="1:19">
      <c r="A205" s="35"/>
      <c r="B205" s="35"/>
      <c r="C205" s="36"/>
      <c r="D205" s="37"/>
      <c r="E205" s="3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4"/>
    </row>
    <row r="206" spans="1:19">
      <c r="A206" s="35"/>
      <c r="B206" s="35"/>
      <c r="C206" s="36"/>
      <c r="D206" s="37"/>
      <c r="E206" s="3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4"/>
    </row>
    <row r="207" spans="1:19">
      <c r="A207" s="35"/>
      <c r="B207" s="35"/>
      <c r="C207" s="36"/>
      <c r="D207" s="37"/>
      <c r="E207" s="3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4"/>
    </row>
    <row r="208" spans="1:19">
      <c r="A208" s="35"/>
      <c r="B208" s="35"/>
      <c r="C208" s="36"/>
      <c r="D208" s="37"/>
      <c r="E208" s="3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4"/>
    </row>
    <row r="209" spans="1:19">
      <c r="A209" s="35"/>
      <c r="B209" s="35"/>
      <c r="C209" s="36"/>
      <c r="D209" s="37"/>
      <c r="E209" s="3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4"/>
    </row>
    <row r="210" spans="1:19">
      <c r="A210" s="35"/>
      <c r="B210" s="35"/>
      <c r="C210" s="36"/>
      <c r="D210" s="37"/>
      <c r="E210" s="3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4"/>
    </row>
    <row r="211" spans="1:19">
      <c r="A211" s="35"/>
      <c r="B211" s="35"/>
      <c r="C211" s="36"/>
      <c r="D211" s="37"/>
      <c r="E211" s="3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4"/>
    </row>
    <row r="212" spans="1:19">
      <c r="A212" s="35"/>
      <c r="B212" s="35"/>
      <c r="C212" s="36"/>
      <c r="D212" s="37"/>
      <c r="E212" s="3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4"/>
    </row>
    <row r="213" spans="1:19">
      <c r="A213" s="35"/>
      <c r="B213" s="35"/>
      <c r="C213" s="36"/>
      <c r="D213" s="37"/>
      <c r="E213" s="3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4"/>
    </row>
    <row r="214" spans="1:19">
      <c r="A214" s="35"/>
      <c r="B214" s="35"/>
      <c r="C214" s="36"/>
      <c r="D214" s="37"/>
      <c r="E214" s="3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4"/>
    </row>
    <row r="215" spans="1:19">
      <c r="A215" s="35"/>
      <c r="B215" s="35"/>
      <c r="C215" s="36"/>
      <c r="D215" s="37"/>
      <c r="E215" s="3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4"/>
    </row>
    <row r="216" spans="1:19">
      <c r="A216" s="35"/>
      <c r="B216" s="35"/>
      <c r="C216" s="36"/>
      <c r="D216" s="37"/>
      <c r="E216" s="3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4"/>
    </row>
    <row r="217" spans="1:19">
      <c r="A217" s="35"/>
      <c r="B217" s="35"/>
      <c r="C217" s="36"/>
      <c r="D217" s="37"/>
      <c r="E217" s="3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4"/>
    </row>
  </sheetData>
  <mergeCells count="4">
    <mergeCell ref="A1:S1"/>
    <mergeCell ref="F2:J2"/>
    <mergeCell ref="D183:J188"/>
    <mergeCell ref="M2:R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  <pageSetUpPr fitToPage="1"/>
  </sheetPr>
  <dimension ref="A1:T82"/>
  <sheetViews>
    <sheetView zoomScale="120" zoomScaleNormal="120" workbookViewId="0">
      <pane ySplit="3" topLeftCell="A12" activePane="bottomLeft" state="frozen"/>
      <selection pane="bottomLeft" activeCell="N4" sqref="N4"/>
    </sheetView>
  </sheetViews>
  <sheetFormatPr defaultRowHeight="16.5"/>
  <cols>
    <col min="1" max="1" width="6.125" customWidth="1"/>
    <col min="2" max="2" width="15.375" customWidth="1"/>
    <col min="3" max="3" width="9" hidden="1" customWidth="1"/>
    <col min="4" max="4" width="11.125" customWidth="1"/>
    <col min="5" max="12" width="9" hidden="1" customWidth="1"/>
    <col min="13" max="13" width="16.25" customWidth="1"/>
    <col min="14" max="14" width="14.25" customWidth="1"/>
    <col min="15" max="15" width="16.25" customWidth="1"/>
    <col min="16" max="16" width="14.25" customWidth="1"/>
    <col min="17" max="17" width="18.625" customWidth="1"/>
    <col min="18" max="18" width="20.625" customWidth="1"/>
    <col min="19" max="19" width="0" hidden="1" customWidth="1"/>
    <col min="20" max="20" width="21.375" hidden="1" customWidth="1"/>
  </cols>
  <sheetData>
    <row r="1" spans="1:20" ht="21.75" thickBot="1">
      <c r="A1" s="119" t="s">
        <v>201</v>
      </c>
      <c r="B1" s="119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20" ht="25.15" customHeight="1" thickBot="1">
      <c r="A2" s="55"/>
      <c r="B2" s="55"/>
      <c r="C2" s="5"/>
      <c r="D2" s="5"/>
      <c r="E2" s="44"/>
      <c r="F2" s="121" t="s">
        <v>189</v>
      </c>
      <c r="G2" s="122"/>
      <c r="H2" s="122"/>
      <c r="I2" s="122"/>
      <c r="J2" s="123"/>
      <c r="K2" s="5"/>
      <c r="L2" s="53"/>
      <c r="M2" s="128" t="s">
        <v>200</v>
      </c>
      <c r="N2" s="129"/>
      <c r="O2" s="129"/>
      <c r="P2" s="129"/>
      <c r="Q2" s="129"/>
      <c r="R2" s="130"/>
      <c r="S2" s="5"/>
    </row>
    <row r="3" spans="1:20" ht="66.75" customHeight="1">
      <c r="A3" s="21" t="s">
        <v>176</v>
      </c>
      <c r="B3" s="21" t="s">
        <v>177</v>
      </c>
      <c r="C3" s="1" t="s">
        <v>179</v>
      </c>
      <c r="D3" s="52" t="s">
        <v>199</v>
      </c>
      <c r="E3" s="43" t="s">
        <v>183</v>
      </c>
      <c r="F3" s="23" t="s">
        <v>185</v>
      </c>
      <c r="G3" s="40" t="s">
        <v>186</v>
      </c>
      <c r="H3" s="17" t="s">
        <v>184</v>
      </c>
      <c r="I3" s="31" t="s">
        <v>190</v>
      </c>
      <c r="J3" s="39" t="s">
        <v>187</v>
      </c>
      <c r="K3" s="7" t="s">
        <v>182</v>
      </c>
      <c r="L3" s="32" t="s">
        <v>181</v>
      </c>
      <c r="M3" s="63" t="s">
        <v>202</v>
      </c>
      <c r="N3" s="63" t="s">
        <v>206</v>
      </c>
      <c r="O3" s="63" t="s">
        <v>209</v>
      </c>
      <c r="P3" s="63" t="s">
        <v>207</v>
      </c>
      <c r="Q3" s="63" t="s">
        <v>210</v>
      </c>
      <c r="R3" s="63" t="s">
        <v>208</v>
      </c>
      <c r="S3" s="13" t="s">
        <v>180</v>
      </c>
    </row>
    <row r="4" spans="1:20" ht="37.15" customHeight="1">
      <c r="A4" s="22">
        <v>1</v>
      </c>
      <c r="B4" s="64" t="s">
        <v>211</v>
      </c>
      <c r="C4" s="11">
        <v>1554</v>
      </c>
      <c r="D4" s="18">
        <v>12</v>
      </c>
      <c r="E4" s="6">
        <v>95</v>
      </c>
      <c r="F4" s="15">
        <f>D4*1.65</f>
        <v>19.799999999999997</v>
      </c>
      <c r="G4" s="28">
        <f>TRUNC(F4,0)</f>
        <v>19</v>
      </c>
      <c r="H4" s="9"/>
      <c r="I4" s="7">
        <v>3</v>
      </c>
      <c r="J4" s="9">
        <f>G4+H4+I4</f>
        <v>22</v>
      </c>
      <c r="K4" s="7">
        <f t="shared" ref="K4:K44" si="0">D4*1.7</f>
        <v>20.399999999999999</v>
      </c>
      <c r="L4" s="6">
        <f>ROUNDDOWN(K4,0)</f>
        <v>20</v>
      </c>
      <c r="M4" s="2">
        <v>1</v>
      </c>
      <c r="N4" s="58">
        <f>ROUNDUP(D4*0.6,0)</f>
        <v>8</v>
      </c>
      <c r="O4" s="2">
        <f>ROUNDUP(D4*0.2,0)</f>
        <v>3</v>
      </c>
      <c r="P4" s="2">
        <v>1</v>
      </c>
      <c r="Q4" s="2">
        <f>ROUNDUP(D4*0.05,0)</f>
        <v>1</v>
      </c>
      <c r="R4" s="2">
        <f>ROUNDUP(D4*0.1,0)</f>
        <v>2</v>
      </c>
      <c r="S4" s="7"/>
      <c r="T4" t="s">
        <v>197</v>
      </c>
    </row>
    <row r="5" spans="1:20" ht="29.45" customHeight="1">
      <c r="A5" s="22">
        <v>2</v>
      </c>
      <c r="B5" s="22" t="s">
        <v>212</v>
      </c>
      <c r="C5" s="11">
        <v>1638</v>
      </c>
      <c r="D5" s="18">
        <v>114</v>
      </c>
      <c r="E5" s="6">
        <v>102</v>
      </c>
      <c r="F5" s="15">
        <f t="shared" ref="F5:F44" si="1">D5*1.65</f>
        <v>188.1</v>
      </c>
      <c r="G5" s="28">
        <f t="shared" ref="G5:G44" si="2">TRUNC(F5,0)</f>
        <v>188</v>
      </c>
      <c r="H5" s="9"/>
      <c r="I5" s="7">
        <v>1</v>
      </c>
      <c r="J5" s="9">
        <f t="shared" ref="J5:J44" si="3">G5+H5+I5</f>
        <v>189</v>
      </c>
      <c r="K5" s="7">
        <f t="shared" si="0"/>
        <v>193.79999999999998</v>
      </c>
      <c r="L5" s="6">
        <f t="shared" ref="L5:L44" si="4">ROUNDDOWN(K5,0)</f>
        <v>193</v>
      </c>
      <c r="M5" s="2">
        <v>1</v>
      </c>
      <c r="N5" s="58">
        <f t="shared" ref="N5:N44" si="5">ROUNDUP(D5*0.6,0)</f>
        <v>69</v>
      </c>
      <c r="O5" s="2">
        <f t="shared" ref="O5:O44" si="6">ROUNDUP(D5*0.2,0)</f>
        <v>23</v>
      </c>
      <c r="P5" s="2">
        <v>1</v>
      </c>
      <c r="Q5" s="2">
        <f t="shared" ref="Q5:Q44" si="7">ROUNDUP(D5*0.05,0)</f>
        <v>6</v>
      </c>
      <c r="R5" s="2">
        <f t="shared" ref="R5:R44" si="8">ROUNDUP(D5*0.1,0)</f>
        <v>12</v>
      </c>
      <c r="S5" s="7"/>
    </row>
    <row r="6" spans="1:20" ht="26.45" customHeight="1">
      <c r="A6" s="22">
        <v>3</v>
      </c>
      <c r="B6" s="22" t="s">
        <v>213</v>
      </c>
      <c r="C6" s="11">
        <v>1298</v>
      </c>
      <c r="D6" s="18">
        <v>46</v>
      </c>
      <c r="E6" s="6">
        <v>86</v>
      </c>
      <c r="F6" s="15">
        <f t="shared" si="1"/>
        <v>75.899999999999991</v>
      </c>
      <c r="G6" s="28">
        <f t="shared" si="2"/>
        <v>75</v>
      </c>
      <c r="H6" s="9"/>
      <c r="I6" s="7"/>
      <c r="J6" s="9">
        <f t="shared" si="3"/>
        <v>75</v>
      </c>
      <c r="K6" s="7">
        <f t="shared" si="0"/>
        <v>78.2</v>
      </c>
      <c r="L6" s="6">
        <f t="shared" si="4"/>
        <v>78</v>
      </c>
      <c r="M6" s="2">
        <v>1</v>
      </c>
      <c r="N6" s="58">
        <f t="shared" si="5"/>
        <v>28</v>
      </c>
      <c r="O6" s="2">
        <f t="shared" si="6"/>
        <v>10</v>
      </c>
      <c r="P6" s="2">
        <v>1</v>
      </c>
      <c r="Q6" s="2">
        <f t="shared" si="7"/>
        <v>3</v>
      </c>
      <c r="R6" s="2">
        <f t="shared" si="8"/>
        <v>5</v>
      </c>
      <c r="S6" s="7"/>
    </row>
    <row r="7" spans="1:20" ht="28.15" customHeight="1">
      <c r="A7" s="22">
        <v>4</v>
      </c>
      <c r="B7" s="22" t="s">
        <v>214</v>
      </c>
      <c r="C7" s="11">
        <v>2328</v>
      </c>
      <c r="D7" s="54">
        <v>48</v>
      </c>
      <c r="E7" s="6">
        <v>136</v>
      </c>
      <c r="F7" s="15">
        <f t="shared" si="1"/>
        <v>79.199999999999989</v>
      </c>
      <c r="G7" s="28">
        <f t="shared" si="2"/>
        <v>79</v>
      </c>
      <c r="H7" s="9"/>
      <c r="I7" s="7">
        <v>4</v>
      </c>
      <c r="J7" s="9">
        <f t="shared" si="3"/>
        <v>83</v>
      </c>
      <c r="K7" s="7">
        <f t="shared" si="0"/>
        <v>81.599999999999994</v>
      </c>
      <c r="L7" s="6">
        <v>136</v>
      </c>
      <c r="M7" s="2">
        <v>1</v>
      </c>
      <c r="N7" s="58">
        <f t="shared" si="5"/>
        <v>29</v>
      </c>
      <c r="O7" s="2">
        <f t="shared" si="6"/>
        <v>10</v>
      </c>
      <c r="P7" s="2">
        <v>1</v>
      </c>
      <c r="Q7" s="2">
        <f t="shared" si="7"/>
        <v>3</v>
      </c>
      <c r="R7" s="2">
        <f t="shared" si="8"/>
        <v>5</v>
      </c>
      <c r="S7" s="7"/>
    </row>
    <row r="8" spans="1:20" ht="25.9" customHeight="1">
      <c r="A8" s="22">
        <v>5</v>
      </c>
      <c r="B8" s="22" t="s">
        <v>215</v>
      </c>
      <c r="C8" s="11">
        <v>488</v>
      </c>
      <c r="D8" s="54">
        <v>107</v>
      </c>
      <c r="E8" s="6">
        <v>36</v>
      </c>
      <c r="F8" s="15">
        <f t="shared" si="1"/>
        <v>176.54999999999998</v>
      </c>
      <c r="G8" s="28">
        <f t="shared" si="2"/>
        <v>176</v>
      </c>
      <c r="H8" s="9"/>
      <c r="I8" s="7"/>
      <c r="J8" s="9">
        <f t="shared" si="3"/>
        <v>176</v>
      </c>
      <c r="K8" s="7">
        <f t="shared" si="0"/>
        <v>181.9</v>
      </c>
      <c r="L8" s="6">
        <f t="shared" si="4"/>
        <v>181</v>
      </c>
      <c r="M8" s="2">
        <v>1</v>
      </c>
      <c r="N8" s="58">
        <f t="shared" si="5"/>
        <v>65</v>
      </c>
      <c r="O8" s="2">
        <f t="shared" si="6"/>
        <v>22</v>
      </c>
      <c r="P8" s="2">
        <v>1</v>
      </c>
      <c r="Q8" s="2">
        <f t="shared" si="7"/>
        <v>6</v>
      </c>
      <c r="R8" s="2">
        <f t="shared" si="8"/>
        <v>11</v>
      </c>
      <c r="S8" s="7"/>
    </row>
    <row r="9" spans="1:20" ht="24.6" customHeight="1">
      <c r="A9" s="22">
        <v>6</v>
      </c>
      <c r="B9" s="22" t="s">
        <v>216</v>
      </c>
      <c r="C9" s="11">
        <v>550</v>
      </c>
      <c r="D9" s="18">
        <v>137</v>
      </c>
      <c r="E9" s="6">
        <v>43</v>
      </c>
      <c r="F9" s="15">
        <f t="shared" si="1"/>
        <v>226.04999999999998</v>
      </c>
      <c r="G9" s="28">
        <f t="shared" si="2"/>
        <v>226</v>
      </c>
      <c r="H9" s="9"/>
      <c r="I9" s="7"/>
      <c r="J9" s="9">
        <f t="shared" si="3"/>
        <v>226</v>
      </c>
      <c r="K9" s="7">
        <f t="shared" si="0"/>
        <v>232.9</v>
      </c>
      <c r="L9" s="6">
        <f t="shared" si="4"/>
        <v>232</v>
      </c>
      <c r="M9" s="2">
        <v>1</v>
      </c>
      <c r="N9" s="58">
        <f t="shared" si="5"/>
        <v>83</v>
      </c>
      <c r="O9" s="2">
        <f t="shared" si="6"/>
        <v>28</v>
      </c>
      <c r="P9" s="2">
        <v>1</v>
      </c>
      <c r="Q9" s="2">
        <f t="shared" si="7"/>
        <v>7</v>
      </c>
      <c r="R9" s="2">
        <f t="shared" si="8"/>
        <v>14</v>
      </c>
      <c r="S9" s="7"/>
    </row>
    <row r="10" spans="1:20" ht="24.6" customHeight="1">
      <c r="A10" s="22">
        <v>7</v>
      </c>
      <c r="B10" s="22" t="s">
        <v>217</v>
      </c>
      <c r="C10" s="11">
        <v>728</v>
      </c>
      <c r="D10" s="18">
        <v>21</v>
      </c>
      <c r="E10" s="6">
        <v>53</v>
      </c>
      <c r="F10" s="15">
        <f t="shared" si="1"/>
        <v>34.65</v>
      </c>
      <c r="G10" s="28">
        <f t="shared" si="2"/>
        <v>34</v>
      </c>
      <c r="H10" s="9"/>
      <c r="I10" s="7"/>
      <c r="J10" s="9">
        <f t="shared" si="3"/>
        <v>34</v>
      </c>
      <c r="K10" s="7">
        <f t="shared" si="0"/>
        <v>35.699999999999996</v>
      </c>
      <c r="L10" s="6">
        <f t="shared" si="4"/>
        <v>35</v>
      </c>
      <c r="M10" s="2">
        <v>1</v>
      </c>
      <c r="N10" s="58">
        <f t="shared" si="5"/>
        <v>13</v>
      </c>
      <c r="O10" s="2">
        <f t="shared" si="6"/>
        <v>5</v>
      </c>
      <c r="P10" s="2">
        <v>1</v>
      </c>
      <c r="Q10" s="2">
        <f t="shared" si="7"/>
        <v>2</v>
      </c>
      <c r="R10" s="2">
        <f t="shared" si="8"/>
        <v>3</v>
      </c>
      <c r="S10" s="7"/>
    </row>
    <row r="11" spans="1:20" ht="25.15" customHeight="1">
      <c r="A11" s="22">
        <v>8</v>
      </c>
      <c r="B11" s="22" t="s">
        <v>218</v>
      </c>
      <c r="C11" s="11">
        <v>59</v>
      </c>
      <c r="D11" s="18">
        <v>35</v>
      </c>
      <c r="E11" s="6">
        <v>12</v>
      </c>
      <c r="F11" s="15">
        <f t="shared" si="1"/>
        <v>57.75</v>
      </c>
      <c r="G11" s="28">
        <f t="shared" si="2"/>
        <v>57</v>
      </c>
      <c r="H11" s="9" t="s">
        <v>188</v>
      </c>
      <c r="I11" s="7"/>
      <c r="J11" s="9">
        <v>9</v>
      </c>
      <c r="K11" s="7">
        <f t="shared" si="0"/>
        <v>59.5</v>
      </c>
      <c r="L11" s="6">
        <f t="shared" si="4"/>
        <v>59</v>
      </c>
      <c r="M11" s="2">
        <v>1</v>
      </c>
      <c r="N11" s="58">
        <f t="shared" si="5"/>
        <v>21</v>
      </c>
      <c r="O11" s="2">
        <f t="shared" si="6"/>
        <v>7</v>
      </c>
      <c r="P11" s="2">
        <v>1</v>
      </c>
      <c r="Q11" s="2">
        <f t="shared" si="7"/>
        <v>2</v>
      </c>
      <c r="R11" s="2">
        <f t="shared" si="8"/>
        <v>4</v>
      </c>
      <c r="S11" s="7"/>
    </row>
    <row r="12" spans="1:20" ht="29.45" customHeight="1">
      <c r="A12" s="22">
        <v>9</v>
      </c>
      <c r="B12" s="22" t="s">
        <v>219</v>
      </c>
      <c r="C12" s="11">
        <v>282</v>
      </c>
      <c r="D12" s="18">
        <v>52</v>
      </c>
      <c r="E12" s="6">
        <v>25</v>
      </c>
      <c r="F12" s="15">
        <f t="shared" si="1"/>
        <v>85.8</v>
      </c>
      <c r="G12" s="28">
        <f t="shared" si="2"/>
        <v>85</v>
      </c>
      <c r="H12" s="9"/>
      <c r="I12" s="7"/>
      <c r="J12" s="9">
        <f t="shared" si="3"/>
        <v>85</v>
      </c>
      <c r="K12" s="7">
        <f t="shared" si="0"/>
        <v>88.399999999999991</v>
      </c>
      <c r="L12" s="6">
        <f t="shared" si="4"/>
        <v>88</v>
      </c>
      <c r="M12" s="2">
        <v>1</v>
      </c>
      <c r="N12" s="58">
        <f t="shared" si="5"/>
        <v>32</v>
      </c>
      <c r="O12" s="2">
        <f t="shared" si="6"/>
        <v>11</v>
      </c>
      <c r="P12" s="2">
        <v>1</v>
      </c>
      <c r="Q12" s="2">
        <f t="shared" si="7"/>
        <v>3</v>
      </c>
      <c r="R12" s="2">
        <f t="shared" si="8"/>
        <v>6</v>
      </c>
      <c r="S12" s="7"/>
    </row>
    <row r="13" spans="1:20" ht="27" customHeight="1">
      <c r="A13" s="22">
        <v>10</v>
      </c>
      <c r="B13" s="22" t="s">
        <v>220</v>
      </c>
      <c r="C13" s="11">
        <v>1032</v>
      </c>
      <c r="D13" s="18">
        <v>111</v>
      </c>
      <c r="E13" s="6">
        <v>67</v>
      </c>
      <c r="F13" s="15">
        <f t="shared" si="1"/>
        <v>183.14999999999998</v>
      </c>
      <c r="G13" s="28">
        <f t="shared" si="2"/>
        <v>183</v>
      </c>
      <c r="H13" s="9"/>
      <c r="I13" s="7"/>
      <c r="J13" s="9">
        <f t="shared" si="3"/>
        <v>183</v>
      </c>
      <c r="K13" s="7">
        <f t="shared" si="0"/>
        <v>188.7</v>
      </c>
      <c r="L13" s="6">
        <f t="shared" si="4"/>
        <v>188</v>
      </c>
      <c r="M13" s="2">
        <v>1</v>
      </c>
      <c r="N13" s="58">
        <f t="shared" si="5"/>
        <v>67</v>
      </c>
      <c r="O13" s="2">
        <f t="shared" si="6"/>
        <v>23</v>
      </c>
      <c r="P13" s="2">
        <v>1</v>
      </c>
      <c r="Q13" s="2">
        <f t="shared" si="7"/>
        <v>6</v>
      </c>
      <c r="R13" s="2">
        <f t="shared" si="8"/>
        <v>12</v>
      </c>
      <c r="S13" s="7"/>
    </row>
    <row r="14" spans="1:20" ht="27.6" customHeight="1">
      <c r="A14" s="22">
        <v>11</v>
      </c>
      <c r="B14" s="22" t="s">
        <v>221</v>
      </c>
      <c r="C14" s="11">
        <v>76</v>
      </c>
      <c r="D14" s="18">
        <v>52</v>
      </c>
      <c r="E14" s="6">
        <v>12</v>
      </c>
      <c r="F14" s="15">
        <f t="shared" si="1"/>
        <v>85.8</v>
      </c>
      <c r="G14" s="28">
        <f t="shared" si="2"/>
        <v>85</v>
      </c>
      <c r="H14" s="9">
        <v>1</v>
      </c>
      <c r="I14" s="7"/>
      <c r="J14" s="9">
        <f t="shared" si="3"/>
        <v>86</v>
      </c>
      <c r="K14" s="7">
        <f t="shared" si="0"/>
        <v>88.399999999999991</v>
      </c>
      <c r="L14" s="6">
        <f t="shared" si="4"/>
        <v>88</v>
      </c>
      <c r="M14" s="2">
        <v>1</v>
      </c>
      <c r="N14" s="58">
        <f t="shared" si="5"/>
        <v>32</v>
      </c>
      <c r="O14" s="2">
        <f t="shared" si="6"/>
        <v>11</v>
      </c>
      <c r="P14" s="2">
        <v>1</v>
      </c>
      <c r="Q14" s="2">
        <f t="shared" si="7"/>
        <v>3</v>
      </c>
      <c r="R14" s="2">
        <f t="shared" si="8"/>
        <v>6</v>
      </c>
      <c r="S14" s="7"/>
      <c r="T14" t="s">
        <v>193</v>
      </c>
    </row>
    <row r="15" spans="1:20" ht="21.6" customHeight="1">
      <c r="A15" s="22">
        <v>12</v>
      </c>
      <c r="B15" s="22" t="s">
        <v>222</v>
      </c>
      <c r="C15" s="11">
        <v>73</v>
      </c>
      <c r="D15" s="18">
        <v>122</v>
      </c>
      <c r="E15" s="6">
        <v>12</v>
      </c>
      <c r="F15" s="15">
        <f t="shared" si="1"/>
        <v>201.29999999999998</v>
      </c>
      <c r="G15" s="28">
        <f t="shared" si="2"/>
        <v>201</v>
      </c>
      <c r="H15" s="9">
        <v>1</v>
      </c>
      <c r="I15" s="7"/>
      <c r="J15" s="9">
        <f t="shared" si="3"/>
        <v>202</v>
      </c>
      <c r="K15" s="7">
        <f t="shared" si="0"/>
        <v>207.4</v>
      </c>
      <c r="L15" s="6">
        <f t="shared" si="4"/>
        <v>207</v>
      </c>
      <c r="M15" s="2">
        <v>1</v>
      </c>
      <c r="N15" s="58">
        <f t="shared" si="5"/>
        <v>74</v>
      </c>
      <c r="O15" s="2">
        <f t="shared" si="6"/>
        <v>25</v>
      </c>
      <c r="P15" s="2">
        <v>1</v>
      </c>
      <c r="Q15" s="2">
        <f t="shared" si="7"/>
        <v>7</v>
      </c>
      <c r="R15" s="2">
        <f t="shared" si="8"/>
        <v>13</v>
      </c>
      <c r="S15" s="7"/>
    </row>
    <row r="16" spans="1:20" ht="22.9" customHeight="1">
      <c r="A16" s="22">
        <v>13</v>
      </c>
      <c r="B16" s="22" t="s">
        <v>223</v>
      </c>
      <c r="C16" s="11">
        <v>69</v>
      </c>
      <c r="D16" s="18">
        <v>78</v>
      </c>
      <c r="E16" s="6">
        <v>12</v>
      </c>
      <c r="F16" s="15">
        <f t="shared" si="1"/>
        <v>128.69999999999999</v>
      </c>
      <c r="G16" s="28">
        <f t="shared" si="2"/>
        <v>128</v>
      </c>
      <c r="H16" s="9">
        <v>1</v>
      </c>
      <c r="I16" s="7">
        <v>1</v>
      </c>
      <c r="J16" s="9">
        <f t="shared" si="3"/>
        <v>130</v>
      </c>
      <c r="K16" s="7">
        <f t="shared" si="0"/>
        <v>132.6</v>
      </c>
      <c r="L16" s="6">
        <f t="shared" si="4"/>
        <v>132</v>
      </c>
      <c r="M16" s="2">
        <v>1</v>
      </c>
      <c r="N16" s="58">
        <f t="shared" si="5"/>
        <v>47</v>
      </c>
      <c r="O16" s="2">
        <f t="shared" si="6"/>
        <v>16</v>
      </c>
      <c r="P16" s="2">
        <v>1</v>
      </c>
      <c r="Q16" s="2">
        <f t="shared" si="7"/>
        <v>4</v>
      </c>
      <c r="R16" s="2">
        <f t="shared" si="8"/>
        <v>8</v>
      </c>
      <c r="S16" s="7"/>
      <c r="T16" s="46" t="s">
        <v>196</v>
      </c>
    </row>
    <row r="17" spans="1:20" ht="37.15" customHeight="1">
      <c r="A17" s="22">
        <v>14</v>
      </c>
      <c r="B17" s="64" t="s">
        <v>224</v>
      </c>
      <c r="C17" s="11">
        <v>1299</v>
      </c>
      <c r="D17" s="54">
        <v>105</v>
      </c>
      <c r="E17" s="6">
        <v>82</v>
      </c>
      <c r="F17" s="15">
        <f t="shared" si="1"/>
        <v>173.25</v>
      </c>
      <c r="G17" s="28">
        <f t="shared" si="2"/>
        <v>173</v>
      </c>
      <c r="H17" s="9"/>
      <c r="I17" s="7"/>
      <c r="J17" s="9">
        <f t="shared" si="3"/>
        <v>173</v>
      </c>
      <c r="K17" s="7">
        <f t="shared" si="0"/>
        <v>178.5</v>
      </c>
      <c r="L17" s="6">
        <f t="shared" si="4"/>
        <v>178</v>
      </c>
      <c r="M17" s="2">
        <v>1</v>
      </c>
      <c r="N17" s="58">
        <f t="shared" si="5"/>
        <v>63</v>
      </c>
      <c r="O17" s="2">
        <f t="shared" si="6"/>
        <v>21</v>
      </c>
      <c r="P17" s="2">
        <v>1</v>
      </c>
      <c r="Q17" s="2">
        <f t="shared" si="7"/>
        <v>6</v>
      </c>
      <c r="R17" s="2">
        <f t="shared" si="8"/>
        <v>11</v>
      </c>
      <c r="S17" s="7"/>
    </row>
    <row r="18" spans="1:20" ht="27" customHeight="1">
      <c r="A18" s="22">
        <v>15</v>
      </c>
      <c r="B18" s="22" t="s">
        <v>225</v>
      </c>
      <c r="C18" s="11">
        <v>1059</v>
      </c>
      <c r="D18" s="18">
        <v>57</v>
      </c>
      <c r="E18" s="6">
        <v>68</v>
      </c>
      <c r="F18" s="15">
        <f t="shared" si="1"/>
        <v>94.05</v>
      </c>
      <c r="G18" s="28">
        <f t="shared" si="2"/>
        <v>94</v>
      </c>
      <c r="H18" s="9"/>
      <c r="I18" s="7"/>
      <c r="J18" s="9">
        <f t="shared" si="3"/>
        <v>94</v>
      </c>
      <c r="K18" s="7">
        <f t="shared" si="0"/>
        <v>96.899999999999991</v>
      </c>
      <c r="L18" s="6">
        <f t="shared" si="4"/>
        <v>96</v>
      </c>
      <c r="M18" s="2">
        <v>1</v>
      </c>
      <c r="N18" s="58">
        <f t="shared" si="5"/>
        <v>35</v>
      </c>
      <c r="O18" s="2">
        <f t="shared" si="6"/>
        <v>12</v>
      </c>
      <c r="P18" s="2">
        <v>1</v>
      </c>
      <c r="Q18" s="2">
        <f t="shared" si="7"/>
        <v>3</v>
      </c>
      <c r="R18" s="2">
        <f t="shared" si="8"/>
        <v>6</v>
      </c>
      <c r="S18" s="7"/>
    </row>
    <row r="19" spans="1:20" ht="22.9" customHeight="1">
      <c r="A19" s="22">
        <v>16</v>
      </c>
      <c r="B19" s="22" t="s">
        <v>226</v>
      </c>
      <c r="C19" s="11">
        <v>558</v>
      </c>
      <c r="D19" s="18">
        <v>38</v>
      </c>
      <c r="E19" s="25">
        <v>39</v>
      </c>
      <c r="F19" s="15">
        <f t="shared" si="1"/>
        <v>62.699999999999996</v>
      </c>
      <c r="G19" s="28">
        <f t="shared" si="2"/>
        <v>62</v>
      </c>
      <c r="H19" s="9"/>
      <c r="I19" s="7"/>
      <c r="J19" s="9">
        <f t="shared" si="3"/>
        <v>62</v>
      </c>
      <c r="K19" s="7">
        <f t="shared" si="0"/>
        <v>64.599999999999994</v>
      </c>
      <c r="L19" s="6">
        <f t="shared" si="4"/>
        <v>64</v>
      </c>
      <c r="M19" s="2">
        <v>1</v>
      </c>
      <c r="N19" s="58">
        <f t="shared" si="5"/>
        <v>23</v>
      </c>
      <c r="O19" s="2">
        <f t="shared" si="6"/>
        <v>8</v>
      </c>
      <c r="P19" s="2">
        <v>1</v>
      </c>
      <c r="Q19" s="2">
        <f t="shared" si="7"/>
        <v>2</v>
      </c>
      <c r="R19" s="2">
        <f t="shared" si="8"/>
        <v>4</v>
      </c>
      <c r="S19" s="7"/>
    </row>
    <row r="20" spans="1:20" ht="28.15" customHeight="1">
      <c r="A20" s="22">
        <v>17</v>
      </c>
      <c r="B20" s="22" t="s">
        <v>227</v>
      </c>
      <c r="C20" s="11">
        <v>448</v>
      </c>
      <c r="D20" s="18">
        <v>82</v>
      </c>
      <c r="E20" s="6">
        <v>33</v>
      </c>
      <c r="F20" s="15">
        <f t="shared" si="1"/>
        <v>135.29999999999998</v>
      </c>
      <c r="G20" s="28">
        <f t="shared" si="2"/>
        <v>135</v>
      </c>
      <c r="H20" s="9"/>
      <c r="I20" s="7"/>
      <c r="J20" s="9">
        <f t="shared" si="3"/>
        <v>135</v>
      </c>
      <c r="K20" s="7">
        <f t="shared" si="0"/>
        <v>139.4</v>
      </c>
      <c r="L20" s="6">
        <f t="shared" si="4"/>
        <v>139</v>
      </c>
      <c r="M20" s="2">
        <v>1</v>
      </c>
      <c r="N20" s="58">
        <f t="shared" si="5"/>
        <v>50</v>
      </c>
      <c r="O20" s="2">
        <f t="shared" si="6"/>
        <v>17</v>
      </c>
      <c r="P20" s="2">
        <v>1</v>
      </c>
      <c r="Q20" s="2">
        <f t="shared" si="7"/>
        <v>5</v>
      </c>
      <c r="R20" s="2">
        <f t="shared" si="8"/>
        <v>9</v>
      </c>
      <c r="S20" s="7"/>
    </row>
    <row r="21" spans="1:20" ht="27.6" customHeight="1">
      <c r="A21" s="22">
        <v>18</v>
      </c>
      <c r="B21" s="22" t="s">
        <v>228</v>
      </c>
      <c r="C21" s="2">
        <v>98</v>
      </c>
      <c r="D21" s="18">
        <v>103</v>
      </c>
      <c r="E21" s="6">
        <v>12</v>
      </c>
      <c r="F21" s="15">
        <f t="shared" si="1"/>
        <v>169.95</v>
      </c>
      <c r="G21" s="28">
        <f t="shared" si="2"/>
        <v>169</v>
      </c>
      <c r="H21" s="9">
        <v>1</v>
      </c>
      <c r="I21" s="7">
        <v>2</v>
      </c>
      <c r="J21" s="9">
        <f t="shared" si="3"/>
        <v>172</v>
      </c>
      <c r="K21" s="7">
        <f t="shared" si="0"/>
        <v>175.1</v>
      </c>
      <c r="L21" s="6">
        <f t="shared" si="4"/>
        <v>175</v>
      </c>
      <c r="M21" s="2">
        <v>1</v>
      </c>
      <c r="N21" s="58">
        <f t="shared" si="5"/>
        <v>62</v>
      </c>
      <c r="O21" s="2">
        <f t="shared" si="6"/>
        <v>21</v>
      </c>
      <c r="P21" s="2">
        <v>1</v>
      </c>
      <c r="Q21" s="2">
        <f t="shared" si="7"/>
        <v>6</v>
      </c>
      <c r="R21" s="2">
        <f t="shared" si="8"/>
        <v>11</v>
      </c>
      <c r="S21" s="7"/>
      <c r="T21" s="46" t="s">
        <v>194</v>
      </c>
    </row>
    <row r="22" spans="1:20" ht="26.45" customHeight="1">
      <c r="A22" s="22">
        <v>19</v>
      </c>
      <c r="B22" s="22" t="s">
        <v>229</v>
      </c>
      <c r="C22" s="2">
        <v>100</v>
      </c>
      <c r="D22" s="18">
        <v>48</v>
      </c>
      <c r="E22" s="6">
        <v>12</v>
      </c>
      <c r="F22" s="15">
        <f t="shared" si="1"/>
        <v>79.199999999999989</v>
      </c>
      <c r="G22" s="28">
        <f t="shared" si="2"/>
        <v>79</v>
      </c>
      <c r="H22" s="9">
        <v>1</v>
      </c>
      <c r="I22" s="7"/>
      <c r="J22" s="9">
        <f t="shared" si="3"/>
        <v>80</v>
      </c>
      <c r="K22" s="7">
        <f t="shared" si="0"/>
        <v>81.599999999999994</v>
      </c>
      <c r="L22" s="6">
        <f t="shared" si="4"/>
        <v>81</v>
      </c>
      <c r="M22" s="2">
        <v>1</v>
      </c>
      <c r="N22" s="58">
        <f t="shared" si="5"/>
        <v>29</v>
      </c>
      <c r="O22" s="2">
        <f t="shared" si="6"/>
        <v>10</v>
      </c>
      <c r="P22" s="2">
        <v>1</v>
      </c>
      <c r="Q22" s="2">
        <f t="shared" si="7"/>
        <v>3</v>
      </c>
      <c r="R22" s="2">
        <f t="shared" si="8"/>
        <v>5</v>
      </c>
      <c r="S22" s="7"/>
    </row>
    <row r="23" spans="1:20" ht="33" customHeight="1">
      <c r="A23" s="22">
        <v>20</v>
      </c>
      <c r="B23" s="22" t="s">
        <v>230</v>
      </c>
      <c r="C23" s="2">
        <v>26</v>
      </c>
      <c r="D23" s="18">
        <v>139</v>
      </c>
      <c r="E23" s="6">
        <v>12</v>
      </c>
      <c r="F23" s="15">
        <f t="shared" si="1"/>
        <v>229.35</v>
      </c>
      <c r="G23" s="28">
        <f t="shared" si="2"/>
        <v>229</v>
      </c>
      <c r="H23" s="9"/>
      <c r="I23" s="7"/>
      <c r="J23" s="9">
        <f t="shared" si="3"/>
        <v>229</v>
      </c>
      <c r="K23" s="7">
        <f t="shared" si="0"/>
        <v>236.29999999999998</v>
      </c>
      <c r="L23" s="6">
        <f t="shared" si="4"/>
        <v>236</v>
      </c>
      <c r="M23" s="2">
        <v>1</v>
      </c>
      <c r="N23" s="58">
        <f t="shared" si="5"/>
        <v>84</v>
      </c>
      <c r="O23" s="2">
        <f t="shared" si="6"/>
        <v>28</v>
      </c>
      <c r="P23" s="2">
        <v>1</v>
      </c>
      <c r="Q23" s="2">
        <f t="shared" si="7"/>
        <v>7</v>
      </c>
      <c r="R23" s="2">
        <f t="shared" si="8"/>
        <v>14</v>
      </c>
      <c r="S23" s="7"/>
    </row>
    <row r="24" spans="1:20" ht="28.15" customHeight="1">
      <c r="A24" s="22">
        <v>21</v>
      </c>
      <c r="B24" s="22" t="s">
        <v>231</v>
      </c>
      <c r="C24" s="2">
        <v>47</v>
      </c>
      <c r="D24" s="18">
        <v>38</v>
      </c>
      <c r="E24" s="6">
        <v>12</v>
      </c>
      <c r="F24" s="15">
        <f t="shared" si="1"/>
        <v>62.699999999999996</v>
      </c>
      <c r="G24" s="28">
        <f t="shared" si="2"/>
        <v>62</v>
      </c>
      <c r="H24" s="9"/>
      <c r="I24" s="7"/>
      <c r="J24" s="9">
        <f t="shared" si="3"/>
        <v>62</v>
      </c>
      <c r="K24" s="7">
        <f t="shared" si="0"/>
        <v>64.599999999999994</v>
      </c>
      <c r="L24" s="6">
        <f t="shared" si="4"/>
        <v>64</v>
      </c>
      <c r="M24" s="2">
        <v>1</v>
      </c>
      <c r="N24" s="58">
        <f t="shared" si="5"/>
        <v>23</v>
      </c>
      <c r="O24" s="2">
        <f t="shared" si="6"/>
        <v>8</v>
      </c>
      <c r="P24" s="2">
        <v>1</v>
      </c>
      <c r="Q24" s="2">
        <f t="shared" si="7"/>
        <v>2</v>
      </c>
      <c r="R24" s="2">
        <f t="shared" si="8"/>
        <v>4</v>
      </c>
      <c r="S24" s="7"/>
    </row>
    <row r="25" spans="1:20" ht="28.15" customHeight="1">
      <c r="A25" s="22">
        <v>22</v>
      </c>
      <c r="B25" s="22" t="s">
        <v>232</v>
      </c>
      <c r="C25" s="2">
        <v>108</v>
      </c>
      <c r="D25" s="18">
        <v>82</v>
      </c>
      <c r="E25" s="6">
        <v>12</v>
      </c>
      <c r="F25" s="15">
        <f t="shared" si="1"/>
        <v>135.29999999999998</v>
      </c>
      <c r="G25" s="28">
        <f t="shared" si="2"/>
        <v>135</v>
      </c>
      <c r="H25" s="9">
        <v>1</v>
      </c>
      <c r="I25" s="7"/>
      <c r="J25" s="9">
        <f t="shared" si="3"/>
        <v>136</v>
      </c>
      <c r="K25" s="7">
        <f t="shared" si="0"/>
        <v>139.4</v>
      </c>
      <c r="L25" s="6">
        <f t="shared" si="4"/>
        <v>139</v>
      </c>
      <c r="M25" s="2">
        <v>1</v>
      </c>
      <c r="N25" s="58">
        <f t="shared" si="5"/>
        <v>50</v>
      </c>
      <c r="O25" s="2">
        <f t="shared" si="6"/>
        <v>17</v>
      </c>
      <c r="P25" s="2">
        <v>1</v>
      </c>
      <c r="Q25" s="2">
        <f t="shared" si="7"/>
        <v>5</v>
      </c>
      <c r="R25" s="2">
        <f t="shared" si="8"/>
        <v>9</v>
      </c>
      <c r="S25" s="7"/>
    </row>
    <row r="26" spans="1:20" ht="28.15" customHeight="1">
      <c r="A26" s="22">
        <v>23</v>
      </c>
      <c r="B26" s="22" t="s">
        <v>233</v>
      </c>
      <c r="C26" s="11">
        <v>1221</v>
      </c>
      <c r="D26" s="18">
        <v>35</v>
      </c>
      <c r="E26" s="6">
        <v>79</v>
      </c>
      <c r="F26" s="15">
        <f t="shared" si="1"/>
        <v>57.75</v>
      </c>
      <c r="G26" s="28">
        <f t="shared" si="2"/>
        <v>57</v>
      </c>
      <c r="H26" s="9"/>
      <c r="I26" s="7"/>
      <c r="J26" s="9">
        <f t="shared" si="3"/>
        <v>57</v>
      </c>
      <c r="K26" s="7">
        <f t="shared" si="0"/>
        <v>59.5</v>
      </c>
      <c r="L26" s="6">
        <f t="shared" si="4"/>
        <v>59</v>
      </c>
      <c r="M26" s="2">
        <v>1</v>
      </c>
      <c r="N26" s="58">
        <f t="shared" si="5"/>
        <v>21</v>
      </c>
      <c r="O26" s="2">
        <f t="shared" si="6"/>
        <v>7</v>
      </c>
      <c r="P26" s="2">
        <v>1</v>
      </c>
      <c r="Q26" s="2">
        <f t="shared" si="7"/>
        <v>2</v>
      </c>
      <c r="R26" s="2">
        <f t="shared" si="8"/>
        <v>4</v>
      </c>
      <c r="S26" s="7"/>
    </row>
    <row r="27" spans="1:20" ht="30" customHeight="1">
      <c r="A27" s="22">
        <v>24</v>
      </c>
      <c r="B27" s="22" t="s">
        <v>234</v>
      </c>
      <c r="C27" s="2">
        <v>56</v>
      </c>
      <c r="D27" s="18">
        <v>92</v>
      </c>
      <c r="E27" s="6">
        <v>12</v>
      </c>
      <c r="F27" s="15">
        <f t="shared" si="1"/>
        <v>151.79999999999998</v>
      </c>
      <c r="G27" s="28">
        <f t="shared" si="2"/>
        <v>151</v>
      </c>
      <c r="H27" s="9">
        <v>1</v>
      </c>
      <c r="I27" s="7"/>
      <c r="J27" s="9">
        <f t="shared" si="3"/>
        <v>152</v>
      </c>
      <c r="K27" s="7">
        <f t="shared" si="0"/>
        <v>156.4</v>
      </c>
      <c r="L27" s="6">
        <f t="shared" si="4"/>
        <v>156</v>
      </c>
      <c r="M27" s="2">
        <v>1</v>
      </c>
      <c r="N27" s="58">
        <f t="shared" si="5"/>
        <v>56</v>
      </c>
      <c r="O27" s="2">
        <f t="shared" si="6"/>
        <v>19</v>
      </c>
      <c r="P27" s="2">
        <v>1</v>
      </c>
      <c r="Q27" s="2">
        <f t="shared" si="7"/>
        <v>5</v>
      </c>
      <c r="R27" s="2">
        <f t="shared" si="8"/>
        <v>10</v>
      </c>
      <c r="S27" s="7"/>
    </row>
    <row r="28" spans="1:20" ht="33" customHeight="1">
      <c r="A28" s="22">
        <v>25</v>
      </c>
      <c r="B28" s="64" t="s">
        <v>235</v>
      </c>
      <c r="C28" s="11">
        <v>154</v>
      </c>
      <c r="D28" s="18">
        <v>44</v>
      </c>
      <c r="E28" s="6">
        <v>16</v>
      </c>
      <c r="F28" s="15">
        <f t="shared" si="1"/>
        <v>72.599999999999994</v>
      </c>
      <c r="G28" s="28">
        <f t="shared" si="2"/>
        <v>72</v>
      </c>
      <c r="H28" s="9"/>
      <c r="I28" s="7"/>
      <c r="J28" s="9">
        <f t="shared" si="3"/>
        <v>72</v>
      </c>
      <c r="K28" s="7">
        <f t="shared" si="0"/>
        <v>74.8</v>
      </c>
      <c r="L28" s="6">
        <f t="shared" si="4"/>
        <v>74</v>
      </c>
      <c r="M28" s="2">
        <v>1</v>
      </c>
      <c r="N28" s="58">
        <f t="shared" si="5"/>
        <v>27</v>
      </c>
      <c r="O28" s="2">
        <f t="shared" si="6"/>
        <v>9</v>
      </c>
      <c r="P28" s="2">
        <v>1</v>
      </c>
      <c r="Q28" s="2">
        <f t="shared" si="7"/>
        <v>3</v>
      </c>
      <c r="R28" s="2">
        <f t="shared" si="8"/>
        <v>5</v>
      </c>
      <c r="S28" s="7"/>
    </row>
    <row r="29" spans="1:20" ht="28.15" customHeight="1">
      <c r="A29" s="22">
        <v>26</v>
      </c>
      <c r="B29" s="22" t="s">
        <v>236</v>
      </c>
      <c r="C29" s="11">
        <v>81</v>
      </c>
      <c r="D29" s="18">
        <v>33</v>
      </c>
      <c r="E29" s="6">
        <v>12</v>
      </c>
      <c r="F29" s="15">
        <f t="shared" si="1"/>
        <v>54.449999999999996</v>
      </c>
      <c r="G29" s="28">
        <f t="shared" si="2"/>
        <v>54</v>
      </c>
      <c r="H29" s="9" t="s">
        <v>188</v>
      </c>
      <c r="I29" s="7"/>
      <c r="J29" s="9">
        <v>9</v>
      </c>
      <c r="K29" s="7">
        <f t="shared" si="0"/>
        <v>56.1</v>
      </c>
      <c r="L29" s="6">
        <f t="shared" si="4"/>
        <v>56</v>
      </c>
      <c r="M29" s="2">
        <v>1</v>
      </c>
      <c r="N29" s="58">
        <f t="shared" si="5"/>
        <v>20</v>
      </c>
      <c r="O29" s="2">
        <f t="shared" si="6"/>
        <v>7</v>
      </c>
      <c r="P29" s="2">
        <v>1</v>
      </c>
      <c r="Q29" s="2">
        <f t="shared" si="7"/>
        <v>2</v>
      </c>
      <c r="R29" s="2">
        <f t="shared" si="8"/>
        <v>4</v>
      </c>
      <c r="S29" s="7"/>
    </row>
    <row r="30" spans="1:20" ht="33" customHeight="1">
      <c r="A30" s="22">
        <v>27</v>
      </c>
      <c r="B30" s="22" t="s">
        <v>237</v>
      </c>
      <c r="C30" s="11">
        <v>335</v>
      </c>
      <c r="D30" s="18">
        <v>73</v>
      </c>
      <c r="E30" s="6">
        <v>28</v>
      </c>
      <c r="F30" s="15">
        <f t="shared" si="1"/>
        <v>120.44999999999999</v>
      </c>
      <c r="G30" s="28">
        <f t="shared" si="2"/>
        <v>120</v>
      </c>
      <c r="H30" s="9"/>
      <c r="I30" s="7"/>
      <c r="J30" s="9">
        <f t="shared" si="3"/>
        <v>120</v>
      </c>
      <c r="K30" s="7">
        <f t="shared" si="0"/>
        <v>124.1</v>
      </c>
      <c r="L30" s="6">
        <f t="shared" si="4"/>
        <v>124</v>
      </c>
      <c r="M30" s="2">
        <v>1</v>
      </c>
      <c r="N30" s="58">
        <f t="shared" si="5"/>
        <v>44</v>
      </c>
      <c r="O30" s="2">
        <f t="shared" si="6"/>
        <v>15</v>
      </c>
      <c r="P30" s="2">
        <v>1</v>
      </c>
      <c r="Q30" s="2">
        <f t="shared" si="7"/>
        <v>4</v>
      </c>
      <c r="R30" s="2">
        <f t="shared" si="8"/>
        <v>8</v>
      </c>
      <c r="S30" s="7"/>
    </row>
    <row r="31" spans="1:20" ht="37.15" customHeight="1">
      <c r="A31" s="22">
        <v>28</v>
      </c>
      <c r="B31" s="64" t="s">
        <v>238</v>
      </c>
      <c r="C31" s="11">
        <v>256</v>
      </c>
      <c r="D31" s="54">
        <v>78</v>
      </c>
      <c r="E31" s="6">
        <v>19</v>
      </c>
      <c r="F31" s="15">
        <f t="shared" si="1"/>
        <v>128.69999999999999</v>
      </c>
      <c r="G31" s="28">
        <f t="shared" si="2"/>
        <v>128</v>
      </c>
      <c r="H31" s="9"/>
      <c r="I31" s="7"/>
      <c r="J31" s="9">
        <f t="shared" si="3"/>
        <v>128</v>
      </c>
      <c r="K31" s="7">
        <f t="shared" si="0"/>
        <v>132.6</v>
      </c>
      <c r="L31" s="6">
        <f t="shared" si="4"/>
        <v>132</v>
      </c>
      <c r="M31" s="2">
        <v>1</v>
      </c>
      <c r="N31" s="58">
        <f t="shared" si="5"/>
        <v>47</v>
      </c>
      <c r="O31" s="2">
        <f t="shared" si="6"/>
        <v>16</v>
      </c>
      <c r="P31" s="2">
        <v>1</v>
      </c>
      <c r="Q31" s="2">
        <f t="shared" si="7"/>
        <v>4</v>
      </c>
      <c r="R31" s="2">
        <f t="shared" si="8"/>
        <v>8</v>
      </c>
      <c r="S31" s="7"/>
    </row>
    <row r="32" spans="1:20" ht="33" customHeight="1">
      <c r="A32" s="22">
        <v>29</v>
      </c>
      <c r="B32" s="22" t="s">
        <v>239</v>
      </c>
      <c r="C32" s="11">
        <v>1209</v>
      </c>
      <c r="D32" s="18">
        <v>19</v>
      </c>
      <c r="E32" s="6">
        <v>79</v>
      </c>
      <c r="F32" s="15">
        <f t="shared" si="1"/>
        <v>31.349999999999998</v>
      </c>
      <c r="G32" s="28">
        <f t="shared" si="2"/>
        <v>31</v>
      </c>
      <c r="H32" s="41"/>
      <c r="I32" s="19"/>
      <c r="J32" s="9">
        <f t="shared" si="3"/>
        <v>31</v>
      </c>
      <c r="K32" s="7">
        <f t="shared" si="0"/>
        <v>32.299999999999997</v>
      </c>
      <c r="L32" s="6">
        <f t="shared" si="4"/>
        <v>32</v>
      </c>
      <c r="M32" s="2">
        <v>1</v>
      </c>
      <c r="N32" s="58">
        <f t="shared" si="5"/>
        <v>12</v>
      </c>
      <c r="O32" s="2">
        <f t="shared" si="6"/>
        <v>4</v>
      </c>
      <c r="P32" s="2">
        <v>1</v>
      </c>
      <c r="Q32" s="2">
        <f t="shared" si="7"/>
        <v>1</v>
      </c>
      <c r="R32" s="2">
        <f t="shared" si="8"/>
        <v>2</v>
      </c>
      <c r="S32" s="7"/>
    </row>
    <row r="33" spans="1:19" ht="23.45" customHeight="1">
      <c r="A33" s="22">
        <v>30</v>
      </c>
      <c r="B33" s="22" t="s">
        <v>240</v>
      </c>
      <c r="C33" s="11">
        <v>1109</v>
      </c>
      <c r="D33" s="18">
        <v>71</v>
      </c>
      <c r="E33" s="6">
        <v>73</v>
      </c>
      <c r="F33" s="15">
        <f t="shared" si="1"/>
        <v>117.14999999999999</v>
      </c>
      <c r="G33" s="28">
        <f t="shared" si="2"/>
        <v>117</v>
      </c>
      <c r="H33" s="9"/>
      <c r="I33" s="7"/>
      <c r="J33" s="9">
        <f t="shared" si="3"/>
        <v>117</v>
      </c>
      <c r="K33" s="7">
        <f t="shared" si="0"/>
        <v>120.7</v>
      </c>
      <c r="L33" s="6">
        <f t="shared" si="4"/>
        <v>120</v>
      </c>
      <c r="M33" s="2">
        <v>1</v>
      </c>
      <c r="N33" s="58">
        <f t="shared" si="5"/>
        <v>43</v>
      </c>
      <c r="O33" s="2">
        <f t="shared" si="6"/>
        <v>15</v>
      </c>
      <c r="P33" s="2">
        <v>1</v>
      </c>
      <c r="Q33" s="2">
        <f t="shared" si="7"/>
        <v>4</v>
      </c>
      <c r="R33" s="2">
        <f t="shared" si="8"/>
        <v>8</v>
      </c>
      <c r="S33" s="7"/>
    </row>
    <row r="34" spans="1:19" ht="26.45" customHeight="1">
      <c r="A34" s="22">
        <v>31</v>
      </c>
      <c r="B34" s="22" t="s">
        <v>241</v>
      </c>
      <c r="C34" s="11">
        <v>199</v>
      </c>
      <c r="D34" s="54">
        <v>50</v>
      </c>
      <c r="E34" s="6">
        <v>21</v>
      </c>
      <c r="F34" s="15">
        <f t="shared" si="1"/>
        <v>82.5</v>
      </c>
      <c r="G34" s="28">
        <f t="shared" si="2"/>
        <v>82</v>
      </c>
      <c r="H34" s="9"/>
      <c r="I34" s="7"/>
      <c r="J34" s="9">
        <f t="shared" si="3"/>
        <v>82</v>
      </c>
      <c r="K34" s="7">
        <f t="shared" si="0"/>
        <v>85</v>
      </c>
      <c r="L34" s="6">
        <f t="shared" si="4"/>
        <v>85</v>
      </c>
      <c r="M34" s="2">
        <v>1</v>
      </c>
      <c r="N34" s="58">
        <f t="shared" si="5"/>
        <v>30</v>
      </c>
      <c r="O34" s="2">
        <f t="shared" si="6"/>
        <v>10</v>
      </c>
      <c r="P34" s="2">
        <v>1</v>
      </c>
      <c r="Q34" s="2">
        <f t="shared" si="7"/>
        <v>3</v>
      </c>
      <c r="R34" s="2">
        <f t="shared" si="8"/>
        <v>5</v>
      </c>
      <c r="S34" s="7"/>
    </row>
    <row r="35" spans="1:19" ht="24" customHeight="1">
      <c r="A35" s="22">
        <v>32</v>
      </c>
      <c r="B35" s="22" t="s">
        <v>242</v>
      </c>
      <c r="C35" s="11">
        <v>243</v>
      </c>
      <c r="D35" s="18">
        <v>59</v>
      </c>
      <c r="E35" s="6">
        <v>19</v>
      </c>
      <c r="F35" s="15">
        <f t="shared" si="1"/>
        <v>97.35</v>
      </c>
      <c r="G35" s="28">
        <f t="shared" si="2"/>
        <v>97</v>
      </c>
      <c r="H35" s="9"/>
      <c r="I35" s="7">
        <v>1</v>
      </c>
      <c r="J35" s="9">
        <f t="shared" si="3"/>
        <v>98</v>
      </c>
      <c r="K35" s="7">
        <f t="shared" si="0"/>
        <v>100.3</v>
      </c>
      <c r="L35" s="6">
        <f t="shared" si="4"/>
        <v>100</v>
      </c>
      <c r="M35" s="2">
        <v>1</v>
      </c>
      <c r="N35" s="58">
        <f t="shared" si="5"/>
        <v>36</v>
      </c>
      <c r="O35" s="2">
        <f t="shared" si="6"/>
        <v>12</v>
      </c>
      <c r="P35" s="2">
        <v>1</v>
      </c>
      <c r="Q35" s="2">
        <f t="shared" si="7"/>
        <v>3</v>
      </c>
      <c r="R35" s="2">
        <f t="shared" si="8"/>
        <v>6</v>
      </c>
      <c r="S35" s="7"/>
    </row>
    <row r="36" spans="1:19" ht="29.45" customHeight="1">
      <c r="A36" s="22">
        <v>33</v>
      </c>
      <c r="B36" s="22" t="s">
        <v>243</v>
      </c>
      <c r="C36" s="11">
        <v>898</v>
      </c>
      <c r="D36" s="18">
        <v>31</v>
      </c>
      <c r="E36" s="6">
        <v>60</v>
      </c>
      <c r="F36" s="15">
        <f t="shared" si="1"/>
        <v>51.15</v>
      </c>
      <c r="G36" s="28">
        <f t="shared" si="2"/>
        <v>51</v>
      </c>
      <c r="H36" s="9"/>
      <c r="I36" s="7"/>
      <c r="J36" s="9">
        <f t="shared" si="3"/>
        <v>51</v>
      </c>
      <c r="K36" s="7">
        <f t="shared" si="0"/>
        <v>52.699999999999996</v>
      </c>
      <c r="L36" s="6">
        <f t="shared" si="4"/>
        <v>52</v>
      </c>
      <c r="M36" s="2">
        <v>1</v>
      </c>
      <c r="N36" s="58">
        <f t="shared" si="5"/>
        <v>19</v>
      </c>
      <c r="O36" s="2">
        <f t="shared" si="6"/>
        <v>7</v>
      </c>
      <c r="P36" s="2">
        <v>1</v>
      </c>
      <c r="Q36" s="2">
        <f t="shared" si="7"/>
        <v>2</v>
      </c>
      <c r="R36" s="2">
        <f t="shared" si="8"/>
        <v>4</v>
      </c>
      <c r="S36" s="7"/>
    </row>
    <row r="37" spans="1:19" ht="33" customHeight="1">
      <c r="A37" s="22">
        <v>34</v>
      </c>
      <c r="B37" s="22" t="s">
        <v>244</v>
      </c>
      <c r="C37" s="11">
        <v>267</v>
      </c>
      <c r="D37" s="18">
        <v>25</v>
      </c>
      <c r="E37" s="6">
        <v>21</v>
      </c>
      <c r="F37" s="15">
        <f t="shared" si="1"/>
        <v>41.25</v>
      </c>
      <c r="G37" s="28">
        <f t="shared" si="2"/>
        <v>41</v>
      </c>
      <c r="H37" s="9"/>
      <c r="I37" s="7"/>
      <c r="J37" s="9">
        <f t="shared" si="3"/>
        <v>41</v>
      </c>
      <c r="K37" s="7">
        <f t="shared" si="0"/>
        <v>42.5</v>
      </c>
      <c r="L37" s="6">
        <f t="shared" si="4"/>
        <v>42</v>
      </c>
      <c r="M37" s="2">
        <v>1</v>
      </c>
      <c r="N37" s="58">
        <f t="shared" si="5"/>
        <v>15</v>
      </c>
      <c r="O37" s="2">
        <f t="shared" si="6"/>
        <v>5</v>
      </c>
      <c r="P37" s="2">
        <v>1</v>
      </c>
      <c r="Q37" s="2">
        <f t="shared" si="7"/>
        <v>2</v>
      </c>
      <c r="R37" s="2">
        <f t="shared" si="8"/>
        <v>3</v>
      </c>
      <c r="S37" s="7"/>
    </row>
    <row r="38" spans="1:19" ht="24" customHeight="1">
      <c r="A38" s="22">
        <v>35</v>
      </c>
      <c r="B38" s="22" t="s">
        <v>245</v>
      </c>
      <c r="C38" s="11">
        <v>900</v>
      </c>
      <c r="D38" s="18">
        <v>52</v>
      </c>
      <c r="E38" s="6">
        <v>58</v>
      </c>
      <c r="F38" s="15">
        <f t="shared" si="1"/>
        <v>85.8</v>
      </c>
      <c r="G38" s="28">
        <f t="shared" si="2"/>
        <v>85</v>
      </c>
      <c r="H38" s="9"/>
      <c r="I38" s="7"/>
      <c r="J38" s="9">
        <f t="shared" si="3"/>
        <v>85</v>
      </c>
      <c r="K38" s="7">
        <f t="shared" si="0"/>
        <v>88.399999999999991</v>
      </c>
      <c r="L38" s="6">
        <f t="shared" si="4"/>
        <v>88</v>
      </c>
      <c r="M38" s="2">
        <v>1</v>
      </c>
      <c r="N38" s="58">
        <f t="shared" si="5"/>
        <v>32</v>
      </c>
      <c r="O38" s="2">
        <f t="shared" si="6"/>
        <v>11</v>
      </c>
      <c r="P38" s="2">
        <v>1</v>
      </c>
      <c r="Q38" s="2">
        <f t="shared" si="7"/>
        <v>3</v>
      </c>
      <c r="R38" s="2">
        <f t="shared" si="8"/>
        <v>6</v>
      </c>
      <c r="S38" s="7"/>
    </row>
    <row r="39" spans="1:19" ht="26.45" customHeight="1">
      <c r="A39" s="22">
        <v>36</v>
      </c>
      <c r="B39" s="22" t="s">
        <v>246</v>
      </c>
      <c r="C39" s="11">
        <v>602</v>
      </c>
      <c r="D39" s="18">
        <v>17</v>
      </c>
      <c r="E39" s="6">
        <v>47</v>
      </c>
      <c r="F39" s="15">
        <f t="shared" si="1"/>
        <v>28.049999999999997</v>
      </c>
      <c r="G39" s="28">
        <f t="shared" si="2"/>
        <v>28</v>
      </c>
      <c r="H39" s="9"/>
      <c r="I39" s="7"/>
      <c r="J39" s="9">
        <f t="shared" si="3"/>
        <v>28</v>
      </c>
      <c r="K39" s="7">
        <f t="shared" si="0"/>
        <v>28.9</v>
      </c>
      <c r="L39" s="6">
        <f t="shared" si="4"/>
        <v>28</v>
      </c>
      <c r="M39" s="2">
        <v>1</v>
      </c>
      <c r="N39" s="58">
        <f t="shared" si="5"/>
        <v>11</v>
      </c>
      <c r="O39" s="2">
        <f t="shared" si="6"/>
        <v>4</v>
      </c>
      <c r="P39" s="2">
        <v>1</v>
      </c>
      <c r="Q39" s="2">
        <f t="shared" si="7"/>
        <v>1</v>
      </c>
      <c r="R39" s="2">
        <f t="shared" si="8"/>
        <v>2</v>
      </c>
      <c r="S39" s="7"/>
    </row>
    <row r="40" spans="1:19" ht="27" customHeight="1">
      <c r="A40" s="22">
        <v>37</v>
      </c>
      <c r="B40" s="22" t="s">
        <v>247</v>
      </c>
      <c r="C40" s="11">
        <v>190</v>
      </c>
      <c r="D40" s="54">
        <v>9</v>
      </c>
      <c r="E40" s="6">
        <v>19</v>
      </c>
      <c r="F40" s="15">
        <f t="shared" si="1"/>
        <v>14.85</v>
      </c>
      <c r="G40" s="28">
        <f t="shared" si="2"/>
        <v>14</v>
      </c>
      <c r="H40" s="9"/>
      <c r="I40" s="7"/>
      <c r="J40" s="9">
        <f t="shared" si="3"/>
        <v>14</v>
      </c>
      <c r="K40" s="7">
        <f t="shared" si="0"/>
        <v>15.299999999999999</v>
      </c>
      <c r="L40" s="6">
        <f t="shared" si="4"/>
        <v>15</v>
      </c>
      <c r="M40" s="2">
        <v>1</v>
      </c>
      <c r="N40" s="58">
        <f t="shared" si="5"/>
        <v>6</v>
      </c>
      <c r="O40" s="2">
        <f t="shared" si="6"/>
        <v>2</v>
      </c>
      <c r="P40" s="2">
        <v>1</v>
      </c>
      <c r="Q40" s="2">
        <f t="shared" si="7"/>
        <v>1</v>
      </c>
      <c r="R40" s="2">
        <f t="shared" si="8"/>
        <v>1</v>
      </c>
      <c r="S40" s="7"/>
    </row>
    <row r="41" spans="1:19" ht="27" customHeight="1">
      <c r="A41" s="22">
        <v>38</v>
      </c>
      <c r="B41" s="22" t="s">
        <v>248</v>
      </c>
      <c r="C41" s="11">
        <v>696</v>
      </c>
      <c r="D41" s="18">
        <v>19</v>
      </c>
      <c r="E41" s="6">
        <v>50</v>
      </c>
      <c r="F41" s="15">
        <f t="shared" si="1"/>
        <v>31.349999999999998</v>
      </c>
      <c r="G41" s="28">
        <f t="shared" si="2"/>
        <v>31</v>
      </c>
      <c r="H41" s="9"/>
      <c r="I41" s="7"/>
      <c r="J41" s="9">
        <f t="shared" si="3"/>
        <v>31</v>
      </c>
      <c r="K41" s="7">
        <f t="shared" si="0"/>
        <v>32.299999999999997</v>
      </c>
      <c r="L41" s="6">
        <f t="shared" si="4"/>
        <v>32</v>
      </c>
      <c r="M41" s="2">
        <v>1</v>
      </c>
      <c r="N41" s="58">
        <f t="shared" si="5"/>
        <v>12</v>
      </c>
      <c r="O41" s="2">
        <f t="shared" si="6"/>
        <v>4</v>
      </c>
      <c r="P41" s="2">
        <v>1</v>
      </c>
      <c r="Q41" s="2">
        <f t="shared" si="7"/>
        <v>1</v>
      </c>
      <c r="R41" s="2">
        <f t="shared" si="8"/>
        <v>2</v>
      </c>
      <c r="S41" s="7"/>
    </row>
    <row r="42" spans="1:19" ht="23.45" customHeight="1">
      <c r="A42" s="22">
        <v>39</v>
      </c>
      <c r="B42" s="22" t="s">
        <v>249</v>
      </c>
      <c r="C42" s="11">
        <v>455</v>
      </c>
      <c r="D42" s="18">
        <v>27</v>
      </c>
      <c r="E42" s="6">
        <v>33</v>
      </c>
      <c r="F42" s="15">
        <f t="shared" si="1"/>
        <v>44.55</v>
      </c>
      <c r="G42" s="28">
        <f t="shared" si="2"/>
        <v>44</v>
      </c>
      <c r="H42" s="9"/>
      <c r="I42" s="7"/>
      <c r="J42" s="9">
        <f t="shared" si="3"/>
        <v>44</v>
      </c>
      <c r="K42" s="7">
        <f t="shared" si="0"/>
        <v>45.9</v>
      </c>
      <c r="L42" s="6">
        <f t="shared" si="4"/>
        <v>45</v>
      </c>
      <c r="M42" s="2">
        <v>1</v>
      </c>
      <c r="N42" s="58">
        <f t="shared" si="5"/>
        <v>17</v>
      </c>
      <c r="O42" s="2">
        <f t="shared" si="6"/>
        <v>6</v>
      </c>
      <c r="P42" s="2">
        <v>1</v>
      </c>
      <c r="Q42" s="2">
        <f t="shared" si="7"/>
        <v>2</v>
      </c>
      <c r="R42" s="2">
        <f t="shared" si="8"/>
        <v>3</v>
      </c>
      <c r="S42" s="7"/>
    </row>
    <row r="43" spans="1:19" ht="28.15" customHeight="1">
      <c r="A43" s="22">
        <v>40</v>
      </c>
      <c r="B43" s="22" t="s">
        <v>250</v>
      </c>
      <c r="C43" s="11">
        <v>155</v>
      </c>
      <c r="D43" s="18">
        <v>31</v>
      </c>
      <c r="E43" s="6">
        <v>13</v>
      </c>
      <c r="F43" s="15">
        <f t="shared" si="1"/>
        <v>51.15</v>
      </c>
      <c r="G43" s="28">
        <f t="shared" si="2"/>
        <v>51</v>
      </c>
      <c r="H43" s="9">
        <v>1</v>
      </c>
      <c r="I43" s="7">
        <v>1</v>
      </c>
      <c r="J43" s="9">
        <f t="shared" si="3"/>
        <v>53</v>
      </c>
      <c r="K43" s="7">
        <f t="shared" si="0"/>
        <v>52.699999999999996</v>
      </c>
      <c r="L43" s="6">
        <f t="shared" si="4"/>
        <v>52</v>
      </c>
      <c r="M43" s="2">
        <v>1</v>
      </c>
      <c r="N43" s="58">
        <f t="shared" si="5"/>
        <v>19</v>
      </c>
      <c r="O43" s="2">
        <f t="shared" si="6"/>
        <v>7</v>
      </c>
      <c r="P43" s="2">
        <v>1</v>
      </c>
      <c r="Q43" s="2">
        <f t="shared" si="7"/>
        <v>2</v>
      </c>
      <c r="R43" s="2">
        <f t="shared" si="8"/>
        <v>4</v>
      </c>
      <c r="S43" s="7"/>
    </row>
    <row r="44" spans="1:19" ht="33" customHeight="1">
      <c r="A44" s="22">
        <v>41</v>
      </c>
      <c r="B44" s="64" t="s">
        <v>251</v>
      </c>
      <c r="C44" s="11">
        <v>637</v>
      </c>
      <c r="D44" s="18">
        <v>84</v>
      </c>
      <c r="E44" s="6">
        <v>43</v>
      </c>
      <c r="F44" s="15">
        <f t="shared" si="1"/>
        <v>138.6</v>
      </c>
      <c r="G44" s="28">
        <f t="shared" si="2"/>
        <v>138</v>
      </c>
      <c r="H44" s="9"/>
      <c r="I44" s="7"/>
      <c r="J44" s="9">
        <f t="shared" si="3"/>
        <v>138</v>
      </c>
      <c r="K44" s="7">
        <f t="shared" si="0"/>
        <v>142.79999999999998</v>
      </c>
      <c r="L44" s="6">
        <f t="shared" si="4"/>
        <v>142</v>
      </c>
      <c r="M44" s="2">
        <v>1</v>
      </c>
      <c r="N44" s="58">
        <f t="shared" si="5"/>
        <v>51</v>
      </c>
      <c r="O44" s="2">
        <f t="shared" si="6"/>
        <v>17</v>
      </c>
      <c r="P44" s="2">
        <v>1</v>
      </c>
      <c r="Q44" s="2">
        <f t="shared" si="7"/>
        <v>5</v>
      </c>
      <c r="R44" s="2">
        <f t="shared" si="8"/>
        <v>9</v>
      </c>
      <c r="S44" s="7"/>
    </row>
    <row r="45" spans="1:19">
      <c r="A45" s="35"/>
      <c r="B45" s="33" t="s">
        <v>175</v>
      </c>
      <c r="C45" s="34">
        <f>SUM(C4:C44)</f>
        <v>23581</v>
      </c>
      <c r="D45" s="34">
        <f>SUM(D4:D44)</f>
        <v>2476</v>
      </c>
      <c r="E45" s="34">
        <f>SUM(E4:E44)</f>
        <v>1675</v>
      </c>
      <c r="F45" s="8">
        <f>SUM(F4:F44)</f>
        <v>4085.3999999999992</v>
      </c>
      <c r="G45" s="8">
        <f>SUM(G4:G44)</f>
        <v>4066</v>
      </c>
      <c r="H45" s="8">
        <v>62</v>
      </c>
      <c r="I45" s="8">
        <f t="shared" ref="I45:S45" si="9">SUM(I4:I44)</f>
        <v>13</v>
      </c>
      <c r="J45" s="8">
        <f t="shared" si="9"/>
        <v>3994</v>
      </c>
      <c r="K45" s="8">
        <f t="shared" si="9"/>
        <v>4209.2000000000007</v>
      </c>
      <c r="L45" s="8">
        <f t="shared" si="9"/>
        <v>4243</v>
      </c>
      <c r="M45" s="8">
        <f t="shared" si="9"/>
        <v>41</v>
      </c>
      <c r="N45" s="61">
        <f t="shared" si="9"/>
        <v>1505</v>
      </c>
      <c r="O45" s="8">
        <f t="shared" si="9"/>
        <v>513</v>
      </c>
      <c r="P45" s="8">
        <f t="shared" si="9"/>
        <v>41</v>
      </c>
      <c r="Q45" s="8">
        <f t="shared" si="9"/>
        <v>142</v>
      </c>
      <c r="R45" s="8">
        <f t="shared" si="9"/>
        <v>268</v>
      </c>
      <c r="S45" s="3">
        <f t="shared" si="9"/>
        <v>0</v>
      </c>
    </row>
    <row r="46" spans="1:19" ht="64.900000000000006" hidden="1" customHeight="1">
      <c r="A46" s="35"/>
      <c r="B46" s="35"/>
      <c r="C46" s="36"/>
      <c r="D46" s="37"/>
      <c r="E46" s="3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4"/>
    </row>
    <row r="47" spans="1:19" ht="16.149999999999999" hidden="1" customHeight="1">
      <c r="A47" s="35"/>
      <c r="B47" s="35"/>
      <c r="C47" s="36"/>
      <c r="D47" s="37"/>
      <c r="E47" s="37"/>
      <c r="F47" s="27"/>
      <c r="G47" s="38"/>
      <c r="H47" s="38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4"/>
    </row>
    <row r="48" spans="1:19" ht="162.6" hidden="1" customHeight="1" thickBot="1">
      <c r="A48" s="35"/>
      <c r="B48" s="35"/>
      <c r="C48" s="36"/>
      <c r="D48" s="124" t="s">
        <v>191</v>
      </c>
      <c r="E48" s="124"/>
      <c r="F48" s="124"/>
      <c r="G48" s="124"/>
      <c r="H48" s="124"/>
      <c r="I48" s="124"/>
      <c r="J48" s="124"/>
      <c r="K48" s="27"/>
      <c r="L48" s="27"/>
      <c r="M48" s="27"/>
      <c r="N48" s="27"/>
      <c r="O48" s="27"/>
      <c r="P48" s="27"/>
      <c r="Q48" s="27"/>
      <c r="R48" s="27"/>
      <c r="S48" s="4"/>
    </row>
    <row r="49" spans="1:19" ht="16.149999999999999" hidden="1" customHeight="1">
      <c r="A49" s="35"/>
      <c r="B49" s="35"/>
      <c r="C49" s="36"/>
      <c r="D49" s="124"/>
      <c r="E49" s="124"/>
      <c r="F49" s="124"/>
      <c r="G49" s="124"/>
      <c r="H49" s="124"/>
      <c r="I49" s="124"/>
      <c r="J49" s="124"/>
      <c r="K49" s="27"/>
      <c r="L49" s="27"/>
      <c r="M49" s="27"/>
      <c r="N49" s="27"/>
      <c r="O49" s="27"/>
      <c r="P49" s="27"/>
      <c r="Q49" s="27"/>
      <c r="R49" s="27"/>
      <c r="S49" s="4"/>
    </row>
    <row r="50" spans="1:19" ht="16.149999999999999" hidden="1" customHeight="1">
      <c r="A50" s="35"/>
      <c r="B50" s="35"/>
      <c r="C50" s="36"/>
      <c r="D50" s="124"/>
      <c r="E50" s="124"/>
      <c r="F50" s="124"/>
      <c r="G50" s="124"/>
      <c r="H50" s="124"/>
      <c r="I50" s="124"/>
      <c r="J50" s="124"/>
      <c r="K50" s="27"/>
      <c r="L50" s="27"/>
      <c r="M50" s="27"/>
      <c r="N50" s="27"/>
      <c r="O50" s="27"/>
      <c r="P50" s="27"/>
      <c r="Q50" s="27"/>
      <c r="R50" s="27"/>
      <c r="S50" s="4"/>
    </row>
    <row r="51" spans="1:19" ht="16.149999999999999" hidden="1" customHeight="1">
      <c r="A51" s="35"/>
      <c r="B51" s="35"/>
      <c r="C51" s="36"/>
      <c r="D51" s="124"/>
      <c r="E51" s="124"/>
      <c r="F51" s="124"/>
      <c r="G51" s="124"/>
      <c r="H51" s="124"/>
      <c r="I51" s="124"/>
      <c r="J51" s="124"/>
      <c r="K51" s="27"/>
      <c r="L51" s="27"/>
      <c r="M51" s="27"/>
      <c r="N51" s="27"/>
      <c r="O51" s="27"/>
      <c r="P51" s="27"/>
      <c r="Q51" s="27"/>
      <c r="R51" s="27"/>
      <c r="S51" s="4"/>
    </row>
    <row r="52" spans="1:19" ht="16.149999999999999" hidden="1" customHeight="1">
      <c r="A52" s="35"/>
      <c r="B52" s="35"/>
      <c r="C52" s="36"/>
      <c r="D52" s="124"/>
      <c r="E52" s="124"/>
      <c r="F52" s="124"/>
      <c r="G52" s="124"/>
      <c r="H52" s="124"/>
      <c r="I52" s="124"/>
      <c r="J52" s="124"/>
      <c r="K52" s="27"/>
      <c r="L52" s="27"/>
      <c r="M52" s="27"/>
      <c r="N52" s="27"/>
      <c r="O52" s="27"/>
      <c r="P52" s="27"/>
      <c r="Q52" s="27"/>
      <c r="R52" s="27"/>
      <c r="S52" s="4"/>
    </row>
    <row r="53" spans="1:19" ht="16.149999999999999" hidden="1" customHeight="1">
      <c r="A53" s="35"/>
      <c r="B53" s="35"/>
      <c r="C53" s="36"/>
      <c r="D53" s="124"/>
      <c r="E53" s="124"/>
      <c r="F53" s="124"/>
      <c r="G53" s="124"/>
      <c r="H53" s="124"/>
      <c r="I53" s="124"/>
      <c r="J53" s="124"/>
      <c r="K53" s="27"/>
      <c r="L53" s="27"/>
      <c r="M53" s="27"/>
      <c r="N53" s="27"/>
      <c r="O53" s="27"/>
      <c r="P53" s="27"/>
      <c r="Q53" s="27"/>
      <c r="R53" s="27"/>
      <c r="S53" s="4"/>
    </row>
    <row r="54" spans="1:19" ht="16.149999999999999" hidden="1" customHeight="1">
      <c r="A54" s="35"/>
      <c r="B54" s="35"/>
      <c r="C54" s="36"/>
      <c r="D54" s="37"/>
      <c r="E54" s="3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</row>
    <row r="55" spans="1:19" ht="16.149999999999999" hidden="1" customHeight="1">
      <c r="A55" s="35"/>
      <c r="B55" s="35"/>
      <c r="C55" s="36"/>
      <c r="D55" s="37"/>
      <c r="E55" s="3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</row>
    <row r="56" spans="1:19" ht="16.149999999999999" hidden="1" customHeight="1">
      <c r="A56" s="35"/>
      <c r="B56" s="35"/>
      <c r="C56" s="36"/>
      <c r="D56" s="37"/>
      <c r="E56" s="3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</row>
    <row r="57" spans="1:19" ht="16.149999999999999" hidden="1" customHeight="1">
      <c r="A57" s="35"/>
      <c r="B57" s="35"/>
      <c r="C57" s="36"/>
      <c r="D57" s="37"/>
      <c r="E57" s="3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4"/>
    </row>
    <row r="58" spans="1:19" ht="16.149999999999999" hidden="1" customHeight="1">
      <c r="A58" s="35"/>
      <c r="B58" s="35"/>
      <c r="C58" s="36"/>
      <c r="D58" s="37"/>
      <c r="E58" s="3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4"/>
    </row>
    <row r="59" spans="1:19" ht="16.149999999999999" hidden="1" customHeight="1">
      <c r="A59" s="35"/>
      <c r="B59" s="35"/>
      <c r="C59" s="36"/>
      <c r="D59" s="37"/>
      <c r="E59" s="3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4"/>
    </row>
    <row r="60" spans="1:19" ht="16.149999999999999" hidden="1" customHeight="1">
      <c r="A60" s="35"/>
      <c r="B60" s="35"/>
      <c r="C60" s="36"/>
      <c r="D60" s="37"/>
      <c r="E60" s="3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4"/>
    </row>
    <row r="61" spans="1:19" ht="16.149999999999999" hidden="1" customHeight="1">
      <c r="A61" s="35"/>
      <c r="B61" s="35"/>
      <c r="C61" s="36"/>
      <c r="D61" s="37"/>
      <c r="E61" s="3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4"/>
    </row>
    <row r="62" spans="1:19" ht="16.149999999999999" hidden="1" customHeight="1">
      <c r="A62" s="35"/>
      <c r="B62" s="35"/>
      <c r="C62" s="36"/>
      <c r="D62" s="37"/>
      <c r="E62" s="3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4"/>
    </row>
    <row r="63" spans="1:19" ht="16.149999999999999" hidden="1" customHeight="1">
      <c r="A63" s="35"/>
      <c r="B63" s="35"/>
      <c r="C63" s="36"/>
      <c r="D63" s="37"/>
      <c r="E63" s="3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4"/>
    </row>
    <row r="64" spans="1:19" ht="16.149999999999999" hidden="1" customHeight="1">
      <c r="A64" s="35"/>
      <c r="B64" s="35"/>
      <c r="C64" s="36"/>
      <c r="D64" s="37"/>
      <c r="E64" s="3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4"/>
    </row>
    <row r="65" spans="1:19" ht="16.149999999999999" hidden="1" customHeight="1">
      <c r="A65" s="35"/>
      <c r="B65" s="35"/>
      <c r="C65" s="36"/>
      <c r="D65" s="37"/>
      <c r="E65" s="3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4"/>
    </row>
    <row r="66" spans="1:19" ht="16.149999999999999" hidden="1" customHeight="1">
      <c r="A66" s="35"/>
      <c r="B66" s="35"/>
      <c r="C66" s="36"/>
      <c r="D66" s="37"/>
      <c r="E66" s="3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4"/>
    </row>
    <row r="67" spans="1:19">
      <c r="A67" s="35"/>
      <c r="B67" s="35"/>
      <c r="C67" s="36"/>
      <c r="D67" s="37"/>
      <c r="E67" s="3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4"/>
    </row>
    <row r="68" spans="1:19">
      <c r="A68" s="35"/>
      <c r="B68" s="35"/>
      <c r="C68" s="36"/>
      <c r="D68" s="37"/>
      <c r="E68" s="3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4"/>
    </row>
    <row r="69" spans="1:19">
      <c r="A69" s="35"/>
      <c r="B69" s="35"/>
      <c r="C69" s="36"/>
      <c r="D69" s="37"/>
      <c r="E69" s="3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4"/>
    </row>
    <row r="70" spans="1:19">
      <c r="A70" s="35"/>
      <c r="B70" s="35"/>
      <c r="C70" s="36"/>
      <c r="D70" s="37"/>
      <c r="E70" s="3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4"/>
    </row>
    <row r="71" spans="1:19">
      <c r="A71" s="35"/>
      <c r="B71" s="35"/>
      <c r="C71" s="36"/>
      <c r="D71" s="37"/>
      <c r="E71" s="3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4"/>
    </row>
    <row r="72" spans="1:19">
      <c r="A72" s="35"/>
      <c r="B72" s="35"/>
      <c r="C72" s="36"/>
      <c r="D72" s="37"/>
      <c r="E72" s="3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4"/>
    </row>
    <row r="73" spans="1:19">
      <c r="A73" s="35"/>
      <c r="B73" s="35"/>
      <c r="C73" s="36"/>
      <c r="D73" s="37"/>
      <c r="E73" s="3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4"/>
    </row>
    <row r="74" spans="1:19">
      <c r="A74" s="35"/>
      <c r="B74" s="35"/>
      <c r="C74" s="36"/>
      <c r="D74" s="37"/>
      <c r="E74" s="3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4"/>
    </row>
    <row r="75" spans="1:19">
      <c r="A75" s="35"/>
      <c r="B75" s="35"/>
      <c r="C75" s="36"/>
      <c r="D75" s="37"/>
      <c r="E75" s="3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4"/>
    </row>
    <row r="76" spans="1:19">
      <c r="A76" s="35"/>
      <c r="B76" s="35"/>
      <c r="C76" s="36"/>
      <c r="D76" s="37"/>
      <c r="E76" s="3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4"/>
    </row>
    <row r="77" spans="1:19">
      <c r="A77" s="35"/>
      <c r="B77" s="35"/>
      <c r="C77" s="36"/>
      <c r="D77" s="37"/>
      <c r="E77" s="3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4"/>
    </row>
    <row r="78" spans="1:19">
      <c r="A78" s="35"/>
      <c r="B78" s="35"/>
      <c r="C78" s="36"/>
      <c r="D78" s="37"/>
      <c r="E78" s="3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4"/>
    </row>
    <row r="79" spans="1:19">
      <c r="A79" s="35"/>
      <c r="B79" s="35"/>
      <c r="C79" s="36"/>
      <c r="D79" s="37"/>
      <c r="E79" s="3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4"/>
    </row>
    <row r="80" spans="1:19">
      <c r="A80" s="35"/>
      <c r="B80" s="35"/>
      <c r="C80" s="36"/>
      <c r="D80" s="37"/>
      <c r="E80" s="3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4"/>
    </row>
    <row r="81" spans="1:19">
      <c r="A81" s="35"/>
      <c r="B81" s="35"/>
      <c r="C81" s="36"/>
      <c r="D81" s="37"/>
      <c r="E81" s="3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4"/>
    </row>
    <row r="82" spans="1:19">
      <c r="A82" s="35"/>
      <c r="B82" s="35"/>
      <c r="C82" s="36"/>
      <c r="D82" s="37"/>
      <c r="E82" s="3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4"/>
    </row>
  </sheetData>
  <mergeCells count="4">
    <mergeCell ref="A1:S1"/>
    <mergeCell ref="F2:J2"/>
    <mergeCell ref="M2:R2"/>
    <mergeCell ref="D48:J5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I36"/>
  <sheetViews>
    <sheetView tabSelected="1" workbookViewId="0">
      <selection activeCell="B23" sqref="B23"/>
    </sheetView>
  </sheetViews>
  <sheetFormatPr defaultRowHeight="16.5"/>
  <cols>
    <col min="1" max="1" width="7.375" customWidth="1"/>
    <col min="2" max="2" width="35.25" customWidth="1"/>
    <col min="3" max="3" width="15" customWidth="1"/>
    <col min="4" max="4" width="14.875" customWidth="1"/>
    <col min="5" max="5" width="19.5" customWidth="1"/>
    <col min="6" max="6" width="16.5" customWidth="1"/>
    <col min="7" max="7" width="26" customWidth="1"/>
  </cols>
  <sheetData>
    <row r="1" spans="1:9" ht="22.15" customHeight="1">
      <c r="A1" s="65"/>
      <c r="B1" s="67" t="s">
        <v>291</v>
      </c>
      <c r="C1" s="66"/>
      <c r="D1" s="66"/>
      <c r="E1" s="66"/>
      <c r="F1" s="66"/>
      <c r="G1" s="66"/>
      <c r="H1" s="65"/>
      <c r="I1" s="65"/>
    </row>
    <row r="2" spans="1:9" ht="30" customHeight="1" thickBot="1">
      <c r="A2" s="65"/>
      <c r="B2" s="67" t="s">
        <v>366</v>
      </c>
      <c r="C2" s="66"/>
      <c r="D2" s="66"/>
      <c r="E2" s="66"/>
      <c r="F2" s="66"/>
      <c r="G2" s="66"/>
      <c r="H2" s="65"/>
      <c r="I2" s="65"/>
    </row>
    <row r="3" spans="1:9">
      <c r="A3" s="82" t="s">
        <v>261</v>
      </c>
      <c r="B3" s="81" t="s">
        <v>314</v>
      </c>
      <c r="C3" s="81" t="s">
        <v>254</v>
      </c>
      <c r="D3" s="81" t="s">
        <v>313</v>
      </c>
      <c r="E3" s="81" t="s">
        <v>255</v>
      </c>
      <c r="F3" s="81" t="s">
        <v>256</v>
      </c>
      <c r="G3" s="81" t="s">
        <v>257</v>
      </c>
      <c r="H3" s="81" t="s">
        <v>258</v>
      </c>
      <c r="I3" s="81" t="s">
        <v>259</v>
      </c>
    </row>
    <row r="4" spans="1:9" ht="69" customHeight="1">
      <c r="A4" s="97" t="s">
        <v>266</v>
      </c>
      <c r="B4" s="84" t="s">
        <v>311</v>
      </c>
      <c r="C4" s="85" t="s">
        <v>312</v>
      </c>
      <c r="D4" s="83" t="s">
        <v>315</v>
      </c>
      <c r="E4" s="77" t="s">
        <v>363</v>
      </c>
      <c r="F4" s="77" t="s">
        <v>316</v>
      </c>
      <c r="G4" s="83" t="s">
        <v>317</v>
      </c>
      <c r="H4" s="89"/>
      <c r="I4" s="90">
        <v>3</v>
      </c>
    </row>
    <row r="5" spans="1:9" ht="69" customHeight="1">
      <c r="A5" s="98" t="s">
        <v>367</v>
      </c>
      <c r="B5" s="87" t="s">
        <v>294</v>
      </c>
      <c r="C5" s="85" t="s">
        <v>368</v>
      </c>
      <c r="D5" s="86" t="s">
        <v>369</v>
      </c>
      <c r="E5" s="77" t="s">
        <v>296</v>
      </c>
      <c r="F5" s="78" t="s">
        <v>370</v>
      </c>
      <c r="G5" s="88" t="s">
        <v>371</v>
      </c>
      <c r="H5" s="89"/>
      <c r="I5" s="90">
        <v>4</v>
      </c>
    </row>
    <row r="6" spans="1:9" ht="69" customHeight="1" thickBot="1">
      <c r="A6" s="98" t="s">
        <v>372</v>
      </c>
      <c r="B6" s="91" t="s">
        <v>373</v>
      </c>
      <c r="C6" s="85" t="s">
        <v>374</v>
      </c>
      <c r="D6" s="78" t="s">
        <v>284</v>
      </c>
      <c r="E6" s="78" t="s">
        <v>375</v>
      </c>
      <c r="F6" s="78" t="s">
        <v>370</v>
      </c>
      <c r="G6" s="88" t="s">
        <v>371</v>
      </c>
      <c r="H6" s="89"/>
      <c r="I6" s="90">
        <v>4</v>
      </c>
    </row>
    <row r="7" spans="1:9" ht="69" customHeight="1">
      <c r="A7" s="98" t="s">
        <v>376</v>
      </c>
      <c r="B7" s="91" t="s">
        <v>373</v>
      </c>
      <c r="C7" s="85" t="s">
        <v>374</v>
      </c>
      <c r="D7" s="92" t="s">
        <v>287</v>
      </c>
      <c r="E7" s="78" t="s">
        <v>375</v>
      </c>
      <c r="F7" s="78" t="s">
        <v>370</v>
      </c>
      <c r="G7" s="88" t="s">
        <v>371</v>
      </c>
      <c r="H7" s="89"/>
      <c r="I7" s="90">
        <v>4</v>
      </c>
    </row>
    <row r="8" spans="1:9" ht="82.15" customHeight="1" thickBot="1">
      <c r="A8" s="99" t="s">
        <v>377</v>
      </c>
      <c r="B8" s="91" t="s">
        <v>283</v>
      </c>
      <c r="C8" s="85" t="s">
        <v>260</v>
      </c>
      <c r="D8" s="78" t="s">
        <v>284</v>
      </c>
      <c r="E8" s="93" t="s">
        <v>285</v>
      </c>
      <c r="F8" s="78" t="s">
        <v>370</v>
      </c>
      <c r="G8" s="88" t="s">
        <v>371</v>
      </c>
      <c r="H8" s="89"/>
      <c r="I8" s="90">
        <v>4</v>
      </c>
    </row>
    <row r="9" spans="1:9" ht="64.900000000000006" customHeight="1">
      <c r="A9" s="100" t="s">
        <v>378</v>
      </c>
      <c r="B9" s="87" t="s">
        <v>283</v>
      </c>
      <c r="C9" s="94" t="s">
        <v>260</v>
      </c>
      <c r="D9" s="92" t="s">
        <v>287</v>
      </c>
      <c r="E9" s="95" t="s">
        <v>285</v>
      </c>
      <c r="F9" s="78" t="s">
        <v>370</v>
      </c>
      <c r="G9" s="88" t="s">
        <v>371</v>
      </c>
      <c r="H9" s="80"/>
      <c r="I9" s="96">
        <v>4</v>
      </c>
    </row>
    <row r="10" spans="1:9" ht="51" customHeight="1">
      <c r="A10" s="100" t="s">
        <v>262</v>
      </c>
      <c r="B10" s="87" t="s">
        <v>288</v>
      </c>
      <c r="C10" s="85" t="s">
        <v>379</v>
      </c>
      <c r="D10" s="77" t="s">
        <v>289</v>
      </c>
      <c r="E10" s="77" t="s">
        <v>290</v>
      </c>
      <c r="F10" s="78" t="s">
        <v>370</v>
      </c>
      <c r="G10" s="88" t="s">
        <v>371</v>
      </c>
      <c r="H10" s="80"/>
      <c r="I10" s="96">
        <v>4</v>
      </c>
    </row>
    <row r="11" spans="1:9" ht="59.45" customHeight="1">
      <c r="A11" s="100" t="s">
        <v>380</v>
      </c>
      <c r="B11" s="87" t="s">
        <v>294</v>
      </c>
      <c r="C11" s="85" t="s">
        <v>381</v>
      </c>
      <c r="D11" s="77" t="s">
        <v>289</v>
      </c>
      <c r="E11" s="77" t="s">
        <v>295</v>
      </c>
      <c r="F11" s="78" t="s">
        <v>370</v>
      </c>
      <c r="G11" s="88" t="s">
        <v>371</v>
      </c>
      <c r="H11" s="80"/>
      <c r="I11" s="96">
        <v>4</v>
      </c>
    </row>
    <row r="12" spans="1:9" ht="50.45" customHeight="1">
      <c r="A12" s="100" t="s">
        <v>382</v>
      </c>
      <c r="B12" s="87" t="s">
        <v>292</v>
      </c>
      <c r="C12" s="85" t="s">
        <v>381</v>
      </c>
      <c r="D12" s="77" t="s">
        <v>263</v>
      </c>
      <c r="E12" s="77" t="s">
        <v>293</v>
      </c>
      <c r="F12" s="78" t="s">
        <v>370</v>
      </c>
      <c r="G12" s="88" t="s">
        <v>371</v>
      </c>
      <c r="H12" s="80"/>
      <c r="I12" s="96">
        <v>4</v>
      </c>
    </row>
    <row r="13" spans="1:9" s="60" customFormat="1" ht="76.150000000000006" customHeight="1" thickBot="1">
      <c r="A13" s="101" t="s">
        <v>319</v>
      </c>
      <c r="B13" s="87" t="s">
        <v>320</v>
      </c>
      <c r="C13" s="77" t="s">
        <v>318</v>
      </c>
      <c r="D13" s="83" t="s">
        <v>321</v>
      </c>
      <c r="E13" s="77" t="s">
        <v>322</v>
      </c>
      <c r="F13" s="77" t="s">
        <v>286</v>
      </c>
      <c r="G13" s="88" t="s">
        <v>371</v>
      </c>
      <c r="H13" s="80"/>
      <c r="I13" s="96">
        <v>3</v>
      </c>
    </row>
    <row r="14" spans="1:9" s="60" customFormat="1" ht="76.150000000000006" customHeight="1">
      <c r="A14" s="101" t="s">
        <v>323</v>
      </c>
      <c r="B14" s="87" t="s">
        <v>324</v>
      </c>
      <c r="C14" s="77" t="s">
        <v>318</v>
      </c>
      <c r="D14" s="92" t="s">
        <v>325</v>
      </c>
      <c r="E14" s="77" t="s">
        <v>326</v>
      </c>
      <c r="F14" s="77" t="s">
        <v>286</v>
      </c>
      <c r="G14" s="88" t="s">
        <v>371</v>
      </c>
      <c r="H14" s="80"/>
      <c r="I14" s="96">
        <v>3</v>
      </c>
    </row>
    <row r="15" spans="1:9" s="60" customFormat="1" ht="76.150000000000006" customHeight="1" thickBot="1">
      <c r="A15" s="101" t="s">
        <v>327</v>
      </c>
      <c r="B15" s="87" t="s">
        <v>267</v>
      </c>
      <c r="C15" s="77" t="s">
        <v>268</v>
      </c>
      <c r="D15" s="83" t="s">
        <v>321</v>
      </c>
      <c r="E15" s="77" t="s">
        <v>269</v>
      </c>
      <c r="F15" s="77" t="s">
        <v>286</v>
      </c>
      <c r="G15" s="88" t="s">
        <v>371</v>
      </c>
      <c r="H15" s="80"/>
      <c r="I15" s="96">
        <v>3</v>
      </c>
    </row>
    <row r="16" spans="1:9" s="60" customFormat="1" ht="76.150000000000006" customHeight="1" thickBot="1">
      <c r="A16" s="101" t="s">
        <v>328</v>
      </c>
      <c r="B16" s="87" t="s">
        <v>270</v>
      </c>
      <c r="C16" s="77" t="s">
        <v>268</v>
      </c>
      <c r="D16" s="92" t="s">
        <v>325</v>
      </c>
      <c r="E16" s="77" t="s">
        <v>271</v>
      </c>
      <c r="F16" s="77" t="s">
        <v>286</v>
      </c>
      <c r="G16" s="88" t="s">
        <v>371</v>
      </c>
      <c r="H16" s="80"/>
      <c r="I16" s="96">
        <v>3</v>
      </c>
    </row>
    <row r="17" spans="1:9" s="60" customFormat="1" ht="120.6" customHeight="1" thickBot="1">
      <c r="A17" s="101" t="s">
        <v>330</v>
      </c>
      <c r="B17" s="87" t="s">
        <v>331</v>
      </c>
      <c r="C17" s="77" t="s">
        <v>272</v>
      </c>
      <c r="D17" s="83" t="s">
        <v>321</v>
      </c>
      <c r="E17" s="77" t="s">
        <v>332</v>
      </c>
      <c r="F17" s="77" t="s">
        <v>286</v>
      </c>
      <c r="G17" s="109" t="s">
        <v>383</v>
      </c>
      <c r="H17" s="80"/>
      <c r="I17" s="96">
        <v>3</v>
      </c>
    </row>
    <row r="18" spans="1:9" s="60" customFormat="1" ht="76.150000000000006" customHeight="1">
      <c r="A18" s="101" t="s">
        <v>329</v>
      </c>
      <c r="B18" s="87" t="s">
        <v>333</v>
      </c>
      <c r="C18" s="77" t="s">
        <v>272</v>
      </c>
      <c r="D18" s="92" t="s">
        <v>325</v>
      </c>
      <c r="E18" s="77" t="s">
        <v>334</v>
      </c>
      <c r="F18" s="77" t="s">
        <v>286</v>
      </c>
      <c r="G18" s="88" t="s">
        <v>371</v>
      </c>
      <c r="H18" s="80"/>
      <c r="I18" s="96">
        <v>3</v>
      </c>
    </row>
    <row r="19" spans="1:9" s="60" customFormat="1" ht="76.150000000000006" customHeight="1" thickBot="1">
      <c r="A19" s="101" t="s">
        <v>335</v>
      </c>
      <c r="B19" s="87" t="s">
        <v>339</v>
      </c>
      <c r="C19" s="110" t="s">
        <v>274</v>
      </c>
      <c r="D19" s="83" t="s">
        <v>321</v>
      </c>
      <c r="E19" s="77" t="s">
        <v>275</v>
      </c>
      <c r="F19" s="77" t="s">
        <v>286</v>
      </c>
      <c r="G19" s="88" t="s">
        <v>371</v>
      </c>
      <c r="H19" s="80"/>
      <c r="I19" s="96">
        <v>3</v>
      </c>
    </row>
    <row r="20" spans="1:9" s="60" customFormat="1" ht="76.150000000000006" customHeight="1">
      <c r="A20" s="101" t="s">
        <v>336</v>
      </c>
      <c r="B20" s="87" t="s">
        <v>340</v>
      </c>
      <c r="C20" s="110" t="s">
        <v>274</v>
      </c>
      <c r="D20" s="92" t="s">
        <v>325</v>
      </c>
      <c r="E20" s="77" t="s">
        <v>341</v>
      </c>
      <c r="F20" s="77" t="s">
        <v>286</v>
      </c>
      <c r="G20" s="88" t="s">
        <v>371</v>
      </c>
      <c r="H20" s="80"/>
      <c r="I20" s="96">
        <v>3</v>
      </c>
    </row>
    <row r="21" spans="1:9" s="60" customFormat="1" ht="76.150000000000006" customHeight="1" thickBot="1">
      <c r="A21" s="101" t="s">
        <v>337</v>
      </c>
      <c r="B21" s="87" t="s">
        <v>342</v>
      </c>
      <c r="C21" s="77" t="s">
        <v>276</v>
      </c>
      <c r="D21" s="83" t="s">
        <v>321</v>
      </c>
      <c r="E21" s="77" t="s">
        <v>344</v>
      </c>
      <c r="F21" s="77" t="s">
        <v>286</v>
      </c>
      <c r="G21" s="88" t="s">
        <v>371</v>
      </c>
      <c r="H21" s="80"/>
      <c r="I21" s="96">
        <v>3</v>
      </c>
    </row>
    <row r="22" spans="1:9" s="60" customFormat="1" ht="76.150000000000006" customHeight="1">
      <c r="A22" s="101" t="s">
        <v>338</v>
      </c>
      <c r="B22" s="87" t="s">
        <v>343</v>
      </c>
      <c r="C22" s="77" t="s">
        <v>276</v>
      </c>
      <c r="D22" s="92" t="s">
        <v>325</v>
      </c>
      <c r="E22" s="77" t="s">
        <v>345</v>
      </c>
      <c r="F22" s="77" t="s">
        <v>286</v>
      </c>
      <c r="G22" s="88" t="s">
        <v>371</v>
      </c>
      <c r="H22" s="80"/>
      <c r="I22" s="96">
        <v>3</v>
      </c>
    </row>
    <row r="23" spans="1:9" s="60" customFormat="1" ht="76.150000000000006" customHeight="1" thickBot="1">
      <c r="A23" s="102" t="s">
        <v>277</v>
      </c>
      <c r="B23" s="103" t="s">
        <v>278</v>
      </c>
      <c r="C23" s="104" t="s">
        <v>279</v>
      </c>
      <c r="D23" s="105" t="s">
        <v>388</v>
      </c>
      <c r="E23" s="106" t="s">
        <v>282</v>
      </c>
      <c r="F23" s="104" t="s">
        <v>280</v>
      </c>
      <c r="G23" s="106" t="s">
        <v>281</v>
      </c>
      <c r="H23" s="107"/>
      <c r="I23" s="108">
        <v>3</v>
      </c>
    </row>
    <row r="24" spans="1:9" s="60" customFormat="1" ht="76.150000000000006" customHeight="1" thickBot="1">
      <c r="A24" s="75" t="s">
        <v>346</v>
      </c>
      <c r="B24" s="111" t="s">
        <v>347</v>
      </c>
      <c r="C24" s="95" t="s">
        <v>279</v>
      </c>
      <c r="D24" s="92" t="s">
        <v>325</v>
      </c>
      <c r="E24" s="95" t="s">
        <v>348</v>
      </c>
      <c r="F24" s="77" t="s">
        <v>286</v>
      </c>
      <c r="G24" s="88" t="s">
        <v>371</v>
      </c>
      <c r="H24" s="80"/>
      <c r="I24" s="96">
        <v>3</v>
      </c>
    </row>
    <row r="25" spans="1:9" s="60" customFormat="1" ht="76.150000000000006" customHeight="1">
      <c r="A25" s="112" t="s">
        <v>384</v>
      </c>
      <c r="B25" s="87" t="s">
        <v>297</v>
      </c>
      <c r="C25" s="77" t="s">
        <v>300</v>
      </c>
      <c r="D25" s="77" t="s">
        <v>365</v>
      </c>
      <c r="E25" s="77" t="s">
        <v>298</v>
      </c>
      <c r="F25" s="77" t="s">
        <v>301</v>
      </c>
      <c r="G25" s="79"/>
      <c r="H25" s="80"/>
      <c r="I25" s="96">
        <v>6</v>
      </c>
    </row>
    <row r="26" spans="1:9" s="60" customFormat="1" ht="76.150000000000006" customHeight="1" thickBot="1">
      <c r="A26" s="75" t="s">
        <v>349</v>
      </c>
      <c r="B26" s="111" t="s">
        <v>353</v>
      </c>
      <c r="C26" s="95" t="s">
        <v>354</v>
      </c>
      <c r="D26" s="83" t="s">
        <v>321</v>
      </c>
      <c r="E26" s="95" t="s">
        <v>355</v>
      </c>
      <c r="F26" s="77" t="s">
        <v>286</v>
      </c>
      <c r="G26" s="88" t="s">
        <v>371</v>
      </c>
      <c r="H26" s="80"/>
      <c r="I26" s="96">
        <v>3</v>
      </c>
    </row>
    <row r="27" spans="1:9" s="60" customFormat="1" ht="76.150000000000006" customHeight="1">
      <c r="A27" s="75" t="s">
        <v>350</v>
      </c>
      <c r="B27" s="111" t="s">
        <v>356</v>
      </c>
      <c r="C27" s="95" t="s">
        <v>354</v>
      </c>
      <c r="D27" s="92" t="s">
        <v>325</v>
      </c>
      <c r="E27" s="95" t="s">
        <v>357</v>
      </c>
      <c r="F27" s="77" t="s">
        <v>286</v>
      </c>
      <c r="G27" s="88" t="s">
        <v>371</v>
      </c>
      <c r="H27" s="80"/>
      <c r="I27" s="96">
        <v>3</v>
      </c>
    </row>
    <row r="28" spans="1:9" s="60" customFormat="1" ht="76.150000000000006" customHeight="1" thickBot="1">
      <c r="A28" s="75" t="s">
        <v>351</v>
      </c>
      <c r="B28" s="111" t="s">
        <v>359</v>
      </c>
      <c r="C28" s="95" t="s">
        <v>358</v>
      </c>
      <c r="D28" s="83" t="s">
        <v>321</v>
      </c>
      <c r="E28" s="95" t="s">
        <v>361</v>
      </c>
      <c r="F28" s="77" t="s">
        <v>286</v>
      </c>
      <c r="G28" s="88" t="s">
        <v>371</v>
      </c>
      <c r="H28" s="80"/>
      <c r="I28" s="96">
        <v>3</v>
      </c>
    </row>
    <row r="29" spans="1:9" s="60" customFormat="1" ht="76.150000000000006" customHeight="1" thickBot="1">
      <c r="A29" s="75" t="s">
        <v>352</v>
      </c>
      <c r="B29" s="111" t="s">
        <v>360</v>
      </c>
      <c r="C29" s="95" t="s">
        <v>358</v>
      </c>
      <c r="D29" s="92" t="s">
        <v>325</v>
      </c>
      <c r="E29" s="95" t="s">
        <v>362</v>
      </c>
      <c r="F29" s="77" t="s">
        <v>286</v>
      </c>
      <c r="G29" s="88" t="s">
        <v>371</v>
      </c>
      <c r="H29" s="80"/>
      <c r="I29" s="96">
        <v>3</v>
      </c>
    </row>
    <row r="30" spans="1:9" s="60" customFormat="1" ht="76.150000000000006" customHeight="1">
      <c r="A30" s="112" t="s">
        <v>385</v>
      </c>
      <c r="B30" s="87" t="s">
        <v>297</v>
      </c>
      <c r="C30" s="95" t="s">
        <v>386</v>
      </c>
      <c r="D30" s="77" t="s">
        <v>264</v>
      </c>
      <c r="E30" s="69" t="s">
        <v>298</v>
      </c>
      <c r="F30" s="69" t="s">
        <v>299</v>
      </c>
      <c r="G30" s="68"/>
      <c r="H30" s="70"/>
      <c r="I30" s="71">
        <v>6</v>
      </c>
    </row>
    <row r="31" spans="1:9" s="60" customFormat="1" ht="76.150000000000006" customHeight="1">
      <c r="A31" s="112" t="s">
        <v>387</v>
      </c>
      <c r="B31" s="87" t="s">
        <v>297</v>
      </c>
      <c r="C31" s="77" t="s">
        <v>303</v>
      </c>
      <c r="D31" s="77" t="s">
        <v>264</v>
      </c>
      <c r="E31" s="77" t="s">
        <v>305</v>
      </c>
      <c r="F31" s="77" t="s">
        <v>304</v>
      </c>
      <c r="G31" s="88"/>
      <c r="H31" s="80"/>
      <c r="I31" s="96">
        <v>6</v>
      </c>
    </row>
    <row r="32" spans="1:9" ht="66" customHeight="1" thickBot="1">
      <c r="A32" s="113" t="s">
        <v>265</v>
      </c>
      <c r="B32" s="114" t="s">
        <v>297</v>
      </c>
      <c r="C32" s="115" t="s">
        <v>364</v>
      </c>
      <c r="D32" s="73"/>
      <c r="E32" s="73" t="s">
        <v>298</v>
      </c>
      <c r="F32" s="73" t="s">
        <v>302</v>
      </c>
      <c r="G32" s="116"/>
      <c r="H32" s="117"/>
      <c r="I32" s="118">
        <v>6</v>
      </c>
    </row>
    <row r="33" spans="1:9" ht="66" customHeight="1" thickBot="1">
      <c r="A33" s="76" t="s">
        <v>273</v>
      </c>
      <c r="B33" s="72" t="s">
        <v>297</v>
      </c>
      <c r="C33" s="74" t="s">
        <v>364</v>
      </c>
      <c r="D33" s="78"/>
      <c r="E33" s="77" t="s">
        <v>307</v>
      </c>
      <c r="F33" s="77" t="s">
        <v>308</v>
      </c>
      <c r="G33" s="79"/>
      <c r="H33" s="80"/>
      <c r="I33" s="71">
        <v>6</v>
      </c>
    </row>
    <row r="34" spans="1:9" ht="66" customHeight="1">
      <c r="A34" s="76" t="s">
        <v>306</v>
      </c>
      <c r="B34" s="72" t="s">
        <v>297</v>
      </c>
      <c r="C34" s="74" t="s">
        <v>364</v>
      </c>
      <c r="D34" s="78"/>
      <c r="E34" s="77" t="s">
        <v>309</v>
      </c>
      <c r="F34" s="77" t="s">
        <v>310</v>
      </c>
      <c r="G34" s="79"/>
      <c r="H34" s="80"/>
      <c r="I34" s="71">
        <v>6</v>
      </c>
    </row>
    <row r="35" spans="1:9" s="60" customFormat="1" ht="66" customHeight="1"/>
    <row r="36" spans="1:9" s="60" customFormat="1" ht="66" customHeight="1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國小各校遴派參加人數</vt:lpstr>
      <vt:lpstr>國中各校遴派參加人數</vt:lpstr>
      <vt:lpstr>彰化縣資訊知能培訓暑期研習課表</vt:lpstr>
      <vt:lpstr>國小各校遴派參加人數!Print_Area</vt:lpstr>
      <vt:lpstr>國中各校遴派參加人數!Print_Area</vt:lpstr>
      <vt:lpstr>國小各校遴派參加人數!Print_Titles</vt:lpstr>
      <vt:lpstr>國中各校遴派參加人數!Print_Titles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Chung-Hua</dc:creator>
  <cp:lastModifiedBy>mark2470mark</cp:lastModifiedBy>
  <cp:lastPrinted>2017-06-07T02:45:59Z</cp:lastPrinted>
  <dcterms:created xsi:type="dcterms:W3CDTF">2012-11-02T09:12:40Z</dcterms:created>
  <dcterms:modified xsi:type="dcterms:W3CDTF">2017-06-20T05:33:02Z</dcterms:modified>
</cp:coreProperties>
</file>